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FDD4C05E-AA1F-4FAB-BF6A-FD93A421E24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Адм.зд. Узень" sheetId="2" r:id="rId1"/>
    <sheet name="Отопление Адм.зд. и ЗВН" sheetId="4" r:id="rId2"/>
    <sheet name="Водосток ЗВН-1,2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" i="2" l="1"/>
  <c r="O30" i="2"/>
  <c r="V75" i="2" l="1"/>
  <c r="V74" i="2"/>
  <c r="S29" i="2"/>
  <c r="Q29" i="2"/>
  <c r="V72" i="2" l="1"/>
  <c r="V68" i="2"/>
  <c r="V69" i="2"/>
  <c r="V70" i="2"/>
  <c r="V67" i="2"/>
  <c r="U71" i="2"/>
  <c r="T71" i="2"/>
  <c r="V71" i="2" l="1"/>
  <c r="K88" i="2"/>
  <c r="K87" i="2"/>
  <c r="J86" i="2"/>
  <c r="K85" i="2"/>
  <c r="K84" i="2"/>
  <c r="K83" i="2"/>
  <c r="K82" i="2"/>
  <c r="I80" i="2"/>
  <c r="K80" i="2" s="1"/>
  <c r="K79" i="2"/>
  <c r="K78" i="2"/>
  <c r="R71" i="2"/>
  <c r="O76" i="2"/>
  <c r="N75" i="2"/>
  <c r="J74" i="2"/>
  <c r="L74" i="2" s="1"/>
  <c r="J75" i="2"/>
  <c r="L75" i="2" s="1"/>
  <c r="J76" i="2"/>
  <c r="L76" i="2" s="1"/>
  <c r="J73" i="2"/>
  <c r="L73" i="2" s="1"/>
  <c r="O68" i="2"/>
  <c r="Q68" i="2" s="1"/>
  <c r="S68" i="2" s="1"/>
  <c r="O69" i="2"/>
  <c r="Q69" i="2" s="1"/>
  <c r="S69" i="2" s="1"/>
  <c r="O70" i="2"/>
  <c r="Q70" i="2" s="1"/>
  <c r="S70" i="2" s="1"/>
  <c r="O67" i="2"/>
  <c r="Q67" i="2" s="1"/>
  <c r="S67" i="2" s="1"/>
  <c r="J71" i="2"/>
  <c r="I70" i="2"/>
  <c r="K70" i="2" s="1"/>
  <c r="I69" i="2"/>
  <c r="K69" i="2" s="1"/>
  <c r="I68" i="2"/>
  <c r="K68" i="2" s="1"/>
  <c r="I67" i="2"/>
  <c r="K67" i="2" s="1"/>
  <c r="S71" i="2" l="1"/>
  <c r="L77" i="2"/>
  <c r="J77" i="2"/>
  <c r="K71" i="2"/>
  <c r="Q32" i="2"/>
  <c r="N23" i="2" l="1"/>
  <c r="N22" i="2"/>
  <c r="P29" i="2"/>
  <c r="N29" i="2"/>
  <c r="Q21" i="2"/>
  <c r="S21" i="2" s="1"/>
  <c r="J33" i="2"/>
  <c r="I32" i="2"/>
  <c r="K32" i="2" s="1"/>
  <c r="I31" i="2"/>
  <c r="K31" i="2" s="1"/>
  <c r="I27" i="2"/>
  <c r="K27" i="2" s="1"/>
  <c r="I29" i="2"/>
  <c r="K29" i="2" s="1"/>
  <c r="I30" i="2"/>
  <c r="K30" i="2" s="1"/>
  <c r="I26" i="2"/>
  <c r="K26" i="2" s="1"/>
  <c r="J25" i="2"/>
  <c r="I24" i="2"/>
  <c r="K24" i="2" s="1"/>
  <c r="I23" i="2"/>
  <c r="K23" i="2" s="1"/>
  <c r="I22" i="2"/>
  <c r="K22" i="2" s="1"/>
  <c r="K33" i="2" l="1"/>
  <c r="J2" i="2" l="1"/>
  <c r="I21" i="2" l="1"/>
  <c r="K21" i="2" s="1"/>
  <c r="K25" i="2" s="1"/>
  <c r="Q43" i="2"/>
  <c r="L43" i="2"/>
  <c r="N43" i="2" s="1"/>
  <c r="I43" i="2"/>
  <c r="L63" i="2" l="1"/>
  <c r="S50" i="2" l="1"/>
  <c r="S44" i="2"/>
  <c r="L48" i="2"/>
  <c r="N48" i="2" s="1"/>
  <c r="Q36" i="2"/>
  <c r="Q37" i="2"/>
  <c r="Q38" i="2"/>
  <c r="Q39" i="2"/>
  <c r="Q40" i="2"/>
  <c r="Q41" i="2"/>
  <c r="Q42" i="2"/>
  <c r="Q44" i="2"/>
  <c r="Q45" i="2"/>
  <c r="Q46" i="2"/>
  <c r="Q47" i="2"/>
  <c r="Q48" i="2"/>
  <c r="Q35" i="2"/>
  <c r="L36" i="2"/>
  <c r="N36" i="2" s="1"/>
  <c r="L37" i="2"/>
  <c r="N37" i="2" s="1"/>
  <c r="L38" i="2"/>
  <c r="N38" i="2" s="1"/>
  <c r="L39" i="2"/>
  <c r="N39" i="2" s="1"/>
  <c r="L40" i="2"/>
  <c r="N40" i="2" s="1"/>
  <c r="L41" i="2"/>
  <c r="N41" i="2" s="1"/>
  <c r="L42" i="2"/>
  <c r="N42" i="2" s="1"/>
  <c r="L44" i="2"/>
  <c r="N44" i="2" s="1"/>
  <c r="L45" i="2"/>
  <c r="N45" i="2" s="1"/>
  <c r="L46" i="2"/>
  <c r="N46" i="2" s="1"/>
  <c r="L47" i="2"/>
  <c r="N47" i="2" s="1"/>
  <c r="L35" i="2"/>
  <c r="N35" i="2" s="1"/>
  <c r="Q6" i="2"/>
  <c r="Q7" i="2"/>
  <c r="Q8" i="2"/>
  <c r="Q9" i="2"/>
  <c r="Q10" i="2"/>
  <c r="Q11" i="2"/>
  <c r="Q12" i="2"/>
  <c r="Q13" i="2"/>
  <c r="Q14" i="2"/>
  <c r="Q15" i="2"/>
  <c r="Q16" i="2"/>
  <c r="Q17" i="2"/>
  <c r="Q5" i="2"/>
  <c r="L6" i="2"/>
  <c r="N6" i="2" s="1"/>
  <c r="L7" i="2"/>
  <c r="N7" i="2" s="1"/>
  <c r="L8" i="2"/>
  <c r="N8" i="2" s="1"/>
  <c r="L9" i="2"/>
  <c r="N9" i="2" s="1"/>
  <c r="L10" i="2"/>
  <c r="N10" i="2" s="1"/>
  <c r="L11" i="2"/>
  <c r="N11" i="2" s="1"/>
  <c r="L12" i="2"/>
  <c r="N12" i="2" s="1"/>
  <c r="L13" i="2"/>
  <c r="N13" i="2" s="1"/>
  <c r="L14" i="2"/>
  <c r="N14" i="2" s="1"/>
  <c r="L15" i="2"/>
  <c r="N15" i="2" s="1"/>
  <c r="L16" i="2"/>
  <c r="N16" i="2" s="1"/>
  <c r="L5" i="2"/>
  <c r="N5" i="2" s="1"/>
  <c r="I36" i="2"/>
  <c r="I37" i="2"/>
  <c r="I38" i="2"/>
  <c r="I39" i="2"/>
  <c r="I40" i="2"/>
  <c r="I41" i="2"/>
  <c r="I42" i="2"/>
  <c r="I44" i="2"/>
  <c r="I45" i="2"/>
  <c r="I46" i="2"/>
  <c r="I47" i="2"/>
  <c r="I35" i="2"/>
  <c r="S52" i="2" l="1"/>
  <c r="Q18" i="2"/>
  <c r="Q20" i="2" s="1"/>
  <c r="I49" i="2"/>
  <c r="Q49" i="2"/>
  <c r="Q51" i="2" s="1"/>
  <c r="N49" i="2"/>
  <c r="N18" i="2"/>
  <c r="I17" i="2"/>
  <c r="I15" i="2"/>
  <c r="I6" i="2"/>
  <c r="I7" i="2"/>
  <c r="I8" i="2"/>
  <c r="I9" i="2"/>
  <c r="I10" i="2"/>
  <c r="I11" i="2"/>
  <c r="I12" i="2"/>
  <c r="I13" i="2"/>
  <c r="I14" i="2"/>
  <c r="I16" i="2"/>
  <c r="I5" i="2"/>
  <c r="N53" i="2" l="1"/>
  <c r="Q53" i="2"/>
  <c r="I18" i="2"/>
  <c r="M58" i="2"/>
  <c r="O58" i="2" s="1"/>
  <c r="Q58" i="2" s="1"/>
  <c r="Q61" i="2" s="1"/>
  <c r="I53" i="2" l="1"/>
  <c r="I55" i="2" s="1"/>
</calcChain>
</file>

<file path=xl/sharedStrings.xml><?xml version="1.0" encoding="utf-8"?>
<sst xmlns="http://schemas.openxmlformats.org/spreadsheetml/2006/main" count="425" uniqueCount="287">
  <si>
    <t>"Утверждаю"</t>
  </si>
  <si>
    <t>Дефектная ведомость</t>
  </si>
  <si>
    <t>№ п/п</t>
  </si>
  <si>
    <t>Наименование видов работ</t>
  </si>
  <si>
    <t>Ед. изм.</t>
  </si>
  <si>
    <t>Кол-во</t>
  </si>
  <si>
    <t>м2</t>
  </si>
  <si>
    <t>т</t>
  </si>
  <si>
    <t>п/м</t>
  </si>
  <si>
    <t>"СОГЛАСОВАНО":</t>
  </si>
  <si>
    <t>Транспортировка</t>
  </si>
  <si>
    <t>Вывоз отходов строительного мусора на расстояние до 10 км</t>
  </si>
  <si>
    <t>Фасад:</t>
  </si>
  <si>
    <t>выс.</t>
  </si>
  <si>
    <t>площ.</t>
  </si>
  <si>
    <t>шир.</t>
  </si>
  <si>
    <t>дл.</t>
  </si>
  <si>
    <t>перим.</t>
  </si>
  <si>
    <t>Грунтовка поверхности стены специальной жидкой грунтовкой</t>
  </si>
  <si>
    <t>шт</t>
  </si>
  <si>
    <t>итого фасад Адм.зд.:</t>
  </si>
  <si>
    <t>Актовый зал</t>
  </si>
  <si>
    <t>ТБ</t>
  </si>
  <si>
    <t>Связь</t>
  </si>
  <si>
    <t>Ст. диспетчер</t>
  </si>
  <si>
    <t>Дежурный</t>
  </si>
  <si>
    <t>Коридор</t>
  </si>
  <si>
    <t>Медпункт</t>
  </si>
  <si>
    <t>1  этаж</t>
  </si>
  <si>
    <t>потолок</t>
  </si>
  <si>
    <t>общ.пер.</t>
  </si>
  <si>
    <t>сумма</t>
  </si>
  <si>
    <t>кол.</t>
  </si>
  <si>
    <t>Холл (пульт охр.)</t>
  </si>
  <si>
    <t>2  этаж</t>
  </si>
  <si>
    <t>Бакылаушы</t>
  </si>
  <si>
    <t>ВЛ РС</t>
  </si>
  <si>
    <t>Энерг. Экспертиза</t>
  </si>
  <si>
    <t>пустой</t>
  </si>
  <si>
    <t>Кауыпсиздик</t>
  </si>
  <si>
    <t>РЗА</t>
  </si>
  <si>
    <t>Техкласс</t>
  </si>
  <si>
    <t>Учетчик</t>
  </si>
  <si>
    <t>Лест. клетка</t>
  </si>
  <si>
    <t>Лест. Клетка</t>
  </si>
  <si>
    <t>дл.стены</t>
  </si>
  <si>
    <t>Итого площ. 2 этаж</t>
  </si>
  <si>
    <t>Итого площ. 1 этаж</t>
  </si>
  <si>
    <t>Потолок (1 и 2 этаж):</t>
  </si>
  <si>
    <t>Стены (1 и 2 этаж):</t>
  </si>
  <si>
    <t>минус "Армстронг"</t>
  </si>
  <si>
    <t>Армстронг 1 этаж</t>
  </si>
  <si>
    <t>Армстронг 2 этаж</t>
  </si>
  <si>
    <t>Сплошное выравнивание поверхности потолка шпаклевкой из сухой смеси "Глат"</t>
  </si>
  <si>
    <t>Сплошное выравнивание поверхности стены шпаклевкой из сухой смеси "Глат "</t>
  </si>
  <si>
    <t xml:space="preserve">Подготовка поверхности потолка с полной очисткой старой отделки </t>
  </si>
  <si>
    <t>Полы (1 и 2 этаж):</t>
  </si>
  <si>
    <t>"_______" ________________________ 2021г.</t>
  </si>
  <si>
    <t>Начальник ОР:                                                                                           Калыбаева Р.</t>
  </si>
  <si>
    <t>Главный специалист ОР:                                                                        Нурманов Н.</t>
  </si>
  <si>
    <t>Начальник Узеньского РЭС:                                                                    Ережепов М.</t>
  </si>
  <si>
    <t>Холл (второй)</t>
  </si>
  <si>
    <t>Охрана (Кухня)</t>
  </si>
  <si>
    <t>Туалет М.</t>
  </si>
  <si>
    <t>Туалет Ж.</t>
  </si>
  <si>
    <t>Гл. инж.</t>
  </si>
  <si>
    <t>Приемный</t>
  </si>
  <si>
    <t>Начальник</t>
  </si>
  <si>
    <t>Коридор длинный</t>
  </si>
  <si>
    <t>Итого Армстронг</t>
  </si>
  <si>
    <t>площ. кв.м.</t>
  </si>
  <si>
    <t>Окна 1 этаж</t>
  </si>
  <si>
    <t>Окна 2 этаж</t>
  </si>
  <si>
    <t>Итого отделка потолок 1 и 2 этаж</t>
  </si>
  <si>
    <t>Покраска поверхности внутренней стены водоэмулионной краской за два раза</t>
  </si>
  <si>
    <t>Окна и двери  (1 и 2 этаж):</t>
  </si>
  <si>
    <t>размеры по наружному</t>
  </si>
  <si>
    <t>общ. перим.</t>
  </si>
  <si>
    <t>Фасад здания</t>
  </si>
  <si>
    <t>Электродионые мегающие светопанарама</t>
  </si>
  <si>
    <t>Итого  1 этаж</t>
  </si>
  <si>
    <t>Итого  2 этаж</t>
  </si>
  <si>
    <t>Итого жалюзи на все окна 1 и 2 этаж:</t>
  </si>
  <si>
    <t>Итого потолок, периметр  и стены  1 и 2 эт.</t>
  </si>
  <si>
    <t>Побелка поверхности потолка водоэмулионной краской за два раза</t>
  </si>
  <si>
    <t>Плинтус</t>
  </si>
  <si>
    <t xml:space="preserve">Устройство наливного пола под Ламинаты  по поверхности существующей цементной стяжки пола  </t>
  </si>
  <si>
    <t>Демонтаж существующих плинтусов из ПВХ по всему зданию</t>
  </si>
  <si>
    <t>Приобретение и установка новых плинтусов из ПВХ с комплектующими деталями: (соединительные стыков, угольники внутренний - наружный, заглушки  и дюбель-гвозди со скобами) по всему зданию</t>
  </si>
  <si>
    <t>Полная очистка поверхности пола от мусора вручную</t>
  </si>
  <si>
    <t>Ламинат (нач., гл. инж. и приемный)</t>
  </si>
  <si>
    <t xml:space="preserve">Побелка поверхности наружной стены фасадной краской наружного применения  за два раза  с добавлением цветного колера </t>
  </si>
  <si>
    <t>Доставка строительных материалов на расстояние до 150км</t>
  </si>
  <si>
    <t>минус  тамбур (9м2)</t>
  </si>
  <si>
    <t>Демонтаж существующих половых покрытий  из Ламината  в кабинетах Начальника, Главного  инженера  и  Приемный</t>
  </si>
  <si>
    <t>Устройство полового покрытия  из Ламината класса 33 толщиной 12мм, шириной 185мм  с комплектующими  материалами (спецпленка)  в кабинетах Начальника, Главного  инженера и Приемный</t>
  </si>
  <si>
    <t>Демонтаж существующей электродиодной лампочки с фасада зданий</t>
  </si>
  <si>
    <t>длина</t>
  </si>
  <si>
    <t>Водосток и слив зданий ЗВН-1 (37х24,5)м:</t>
  </si>
  <si>
    <t xml:space="preserve">2-х этажное Административное здание размером (37х12,5)м. </t>
  </si>
  <si>
    <t>Внутренние отделочные работы (1 и 2 этаж):</t>
  </si>
  <si>
    <t>Наружные отделочные работы Адм. Здания:</t>
  </si>
  <si>
    <t xml:space="preserve">Электромонтажные работы Адм. здания: </t>
  </si>
  <si>
    <t>Грунтовка поверхности потолка специальной  жидкой грунтовкой</t>
  </si>
  <si>
    <t>Водосток и слив зданий ЗВН-2 (48х12,4)м:</t>
  </si>
  <si>
    <t>пл. пот.</t>
  </si>
  <si>
    <t>пл. стены</t>
  </si>
  <si>
    <t>Площ. стены</t>
  </si>
  <si>
    <t>Коридор узкий (шир. 1,4м)</t>
  </si>
  <si>
    <t xml:space="preserve">Коридор узкий </t>
  </si>
  <si>
    <t>Двери 2 этаж  ДГ-10</t>
  </si>
  <si>
    <t>Двери 2 этаж  ДГ-9</t>
  </si>
  <si>
    <t>Двери 1 этаж  ДГ-10</t>
  </si>
  <si>
    <t>Двери 1 этаж  ДГ-9</t>
  </si>
  <si>
    <t>Двери 1 этаж  ДГ-15</t>
  </si>
  <si>
    <t>Окна лест. клетка (2шт.)</t>
  </si>
  <si>
    <t>Площ. Окна</t>
  </si>
  <si>
    <t>Площ. Двери</t>
  </si>
  <si>
    <t>Итого окна (43шт.):</t>
  </si>
  <si>
    <t>Двери 2 эт.</t>
  </si>
  <si>
    <t>Двери 1 эт.</t>
  </si>
  <si>
    <t>минус проемы дверей (12шт.)</t>
  </si>
  <si>
    <t>минус проемы  дверей (11шт.)</t>
  </si>
  <si>
    <t>Потолок 1 этаж</t>
  </si>
  <si>
    <t>Потолок 2 этаж</t>
  </si>
  <si>
    <t>Окна лест. Клетки</t>
  </si>
  <si>
    <t>Площадь стены</t>
  </si>
  <si>
    <t>потолок за минусом Армстронг</t>
  </si>
  <si>
    <t>Гл. инж. (ламинат)</t>
  </si>
  <si>
    <t>Приемный (ламинат)</t>
  </si>
  <si>
    <t>Начальник (ламинат)</t>
  </si>
  <si>
    <t>Демонтаж сущестующего горизонтального водостока двухскатной кровли  и вертикальных сливных труб на четырех углах зданий</t>
  </si>
  <si>
    <t xml:space="preserve">Устройство и приобретение нового  горизонтального желоба водостока из трубы ПВХ ф110мм заводского изготовление  с заглушками, сливными  воронками,  крепежными деталями   (шаг крепежки-кранштейна через 700мм)    по длине обеих сторон зданий  на двухскатной кровли </t>
  </si>
  <si>
    <t xml:space="preserve">Устройство и приобретение новых вертикальных сливов из труб ПВХ  ф100мм  заводского изгоготовления  с сливными тройниками-воронками, отводами, муфтами и крепежными деталями (хомутами)  на четырех углах зданий </t>
  </si>
  <si>
    <t>Демонтаж сущестующего горизонтального водостока четырехскатной кровли и вертикальных сливных труб на четырех углах зданий</t>
  </si>
  <si>
    <t xml:space="preserve">Устройство и приобретение новых вертикальных сливов из труб ПВХ  ф100мм  заводского изгоготовления  с сливными воронками, отводами, муфтами и крепежными деталями на четырех углах зданий </t>
  </si>
  <si>
    <t xml:space="preserve">Устройство и приобретение нового  горизонтального желоба водостока из трубы ПВХ ф110мм заводского изготовление  с заглушками, сливными  тройниками-воронками,  крепежными деталями   (шаг крепежки-кранштейна через 700мм)    по четырем сторонам зданий  на четырехскатной кровли </t>
  </si>
  <si>
    <t>Отопление:</t>
  </si>
  <si>
    <t>Устройство цементной стяжки пола в кабинетах Начальника, Главного  инженера  и  Приемный тонким слоем толщиной до 30мм</t>
  </si>
  <si>
    <t>Подготовка поверхности внутренней стены с полным снятием  старой отделки</t>
  </si>
  <si>
    <t>Водосток и слив 2-х этажного Адм. здания:</t>
  </si>
  <si>
    <t>Демонтаж существующих оконных  блоков   (43шт.)</t>
  </si>
  <si>
    <t>Мет. дверь в торце зд. ДГ-10</t>
  </si>
  <si>
    <t>Демонтаж  металлопластикового дверного блока тамбура главного входа зданий и выхода торец зданий 1 этажа  (2шт.)</t>
  </si>
  <si>
    <t>Изготовление и установка нового остекленного дверного блока  ДО-10 = 1 шт.  из  аллюминиевого профиля  с  замком и ручками  на выходе 1 этажа торец зданий</t>
  </si>
  <si>
    <t>Приобретение и установка новых внутренних  замков с ручками  на новые дверные блоки</t>
  </si>
  <si>
    <t>высота</t>
  </si>
  <si>
    <t>пл. Фасада</t>
  </si>
  <si>
    <t>Приобретение и установка электродиодной лампочки на главный фасад и два торец 2-х этажного Административного здания</t>
  </si>
  <si>
    <t>__________________________  Ермекбай К.</t>
  </si>
  <si>
    <t>Заместитель Главного инженера АО "МРЭК"</t>
  </si>
  <si>
    <t>___________________________  Ермекбай К.</t>
  </si>
  <si>
    <t>Демонтаж подоконных досок из ПВХ  шириной 350мм  (43шт.)</t>
  </si>
  <si>
    <t>Изготовление и установка  подоконных досок из ПВХ шириной до 350мм  (43шт.)</t>
  </si>
  <si>
    <t>общ.длина</t>
  </si>
  <si>
    <t>ширина</t>
  </si>
  <si>
    <t>кол-во</t>
  </si>
  <si>
    <t>общ.площ.откоса</t>
  </si>
  <si>
    <t>Откосы  =  66,46кв.м.:</t>
  </si>
  <si>
    <t>Общ.дл. подокон. доски</t>
  </si>
  <si>
    <t>общ.дл.подок.</t>
  </si>
  <si>
    <t>запуск за пределы шир.</t>
  </si>
  <si>
    <t>Запуском</t>
  </si>
  <si>
    <t>Сливы из оцинковки</t>
  </si>
  <si>
    <t>лест.клетки</t>
  </si>
  <si>
    <t>Площ.сливы</t>
  </si>
  <si>
    <t>Изготовление и установка наружных горизонтальных подоконных сливов из оцинкованной железы  толщиной 0,7мм  шириной до 300мм  (45шт.)</t>
  </si>
  <si>
    <t>Аллюминиевые радиаторы из 12 секции</t>
  </si>
  <si>
    <t>Американка к радиатору</t>
  </si>
  <si>
    <t>Кран Маевский</t>
  </si>
  <si>
    <t>Приобретение и установка  душевого смесителя  двумя кранами,  соединительными шлангами и душевой сеткой</t>
  </si>
  <si>
    <t>Сантехника  ЗВН-1:</t>
  </si>
  <si>
    <t>Сантехника Адм. Здания:</t>
  </si>
  <si>
    <t xml:space="preserve">Демонтаж существующего локтевого смесителя двумя  соединительными шлангами  умывальника в кабинете  медперсонала  </t>
  </si>
  <si>
    <t>Демонтаж существующего смесителя двумя кранами  и соединительными шлангами  умывальника туалета</t>
  </si>
  <si>
    <t>Приобретение и установка  унитаза со смывным бачком и соединительными шлангами на туалете</t>
  </si>
  <si>
    <t>Приобретение и установка  смесителя двумя кранами  и соединительными шлангами  умывальника туалета</t>
  </si>
  <si>
    <t xml:space="preserve">Приобретение и установка  локтевого смесителя двумя  соединительными шлангами  умывальника в кабинете  медперсонала  </t>
  </si>
  <si>
    <t>Демонтаж сущестующего водонагревательного аппарата "Аристон" емкостью  50л  на душевой</t>
  </si>
  <si>
    <t>Демонтаж существующего душевого смесителя  двумя кранами,  соединительными шлангами и душевой сеткой</t>
  </si>
  <si>
    <t xml:space="preserve">Демонтаж существующего смесителя двумя кранами  двумя  и соединительными шлангами на умывальнике душевой  </t>
  </si>
  <si>
    <t xml:space="preserve">Приобретение и установка смесителя двумя кранами  и соединительными шлангами  на умывальнике душевой </t>
  </si>
  <si>
    <t>Приобретение и установка обналички на все  дверные коробки 1 и 2 этаж</t>
  </si>
  <si>
    <t>Изготовление и установка новых вертикальных жалюзей на все окна 1 и 2 этаж  (43шт.)</t>
  </si>
  <si>
    <t>Итого двери 2 этаж = 11шт.</t>
  </si>
  <si>
    <t>Итого двери 1 и 2 этаж = 25шт.</t>
  </si>
  <si>
    <t>Двери 1 этаж  ДО-10 (остекленный Пластик и Аллюминиевый)</t>
  </si>
  <si>
    <t xml:space="preserve">Изготовление и установка нового остекленного  дверного блока  ДО-10 = 1 шт.  из  аллюминиевого профиля  с  замком и ручками   на тамбур главного входа зданий </t>
  </si>
  <si>
    <t>Приобретение и установка нового двухпольного дверного блока  ДГ-15 = 2шт. (полотно, коробка, обналичка и внутренний замок с ручками)  1 этаж</t>
  </si>
  <si>
    <t>Приобретение и установка новых дверных блоков  ДГ-10 = 11шт.                    (полотно, коробка, обналичка и внутренний замок с ручками)  1,2 этаж</t>
  </si>
  <si>
    <t>Приобретение и установка новых дверных блоков  ДГ-9 =  9шт.  (полотно, коробка, обналичка и внутренний замок с ручками)  1,2 этаж</t>
  </si>
  <si>
    <t>Демонтаж потолочных светильников кабинетов (начальник, приемный, главный инженер),  коридор 2 этаж  и  холл 1 этаж</t>
  </si>
  <si>
    <t>Изготовление и установка новых металлопластиковых оконных блоков с двумя створками, один глухой и один открывающейся створкой со сложным замком вертикально-горизонтально открывающий  (43шт.)  с заполнением на щели пенами</t>
  </si>
  <si>
    <t>Откосы:</t>
  </si>
  <si>
    <t>Длина откосов для угольников</t>
  </si>
  <si>
    <t>кол-во окон</t>
  </si>
  <si>
    <t>Общ. длина уг-ков</t>
  </si>
  <si>
    <t>Приобретение и устройство пластиковых откосов из  "Сэндвич панели"  с  полированной поверхностью  белого цвета</t>
  </si>
  <si>
    <t>Итого плинтус по периметру</t>
  </si>
  <si>
    <t>Потолок</t>
  </si>
  <si>
    <t>Демонтаж существующего унитаза со смывным бачком  и  соединительными шлангами на туалете</t>
  </si>
  <si>
    <t>Заполнение щели между откосами  и  "Сэндвич панели"  монтажными пенами</t>
  </si>
  <si>
    <t>Приобретение и установка стартовых профилей  белого цвета  П-образной форме на оконные рамы  саморезами шаг через  350мм</t>
  </si>
  <si>
    <t xml:space="preserve">Приобретение и установка пластиковых  профилей на горизонтальные и вертикальные боковые  торцы  "Сэндвич панели" </t>
  </si>
  <si>
    <r>
      <rPr>
        <sz val="10"/>
        <color theme="1"/>
        <rFont val="Times New Roman"/>
        <family val="1"/>
        <charset val="204"/>
      </rPr>
      <t xml:space="preserve">66,46х1,05 </t>
    </r>
    <r>
      <rPr>
        <b/>
        <sz val="10"/>
        <color theme="1"/>
        <rFont val="Times New Roman"/>
        <family val="1"/>
        <charset val="204"/>
      </rPr>
      <t>= 69,78</t>
    </r>
  </si>
  <si>
    <t>Заделка зазоров  между примыканиями  "Сэндвич панели"  герметиком белого цвета</t>
  </si>
  <si>
    <t>Заделка разбитых участков откосов оконных проемов (43шт) цементным раствором из сухой смеси</t>
  </si>
  <si>
    <t>Демонтаж существующих дверных блоков   (25шт.)</t>
  </si>
  <si>
    <t>Обвязка из полипропилен. трубы ф50мм</t>
  </si>
  <si>
    <t>общ.дл.трубы ф50мм</t>
  </si>
  <si>
    <t>Краны ф32мм регулирующие температуру</t>
  </si>
  <si>
    <t>Тройник 50х40х50мм  полипропиленовый</t>
  </si>
  <si>
    <t>Муфта полипропиленовый ф50мм для соединения трубы ф50мм</t>
  </si>
  <si>
    <t>Отводы полипропиленовый ф50мм</t>
  </si>
  <si>
    <t>"СОГЛАСОВАНО"</t>
  </si>
  <si>
    <t>Заделка откосов дверных проемов цементным раствором из сухой смеси</t>
  </si>
  <si>
    <t>Площадь оконных откосов</t>
  </si>
  <si>
    <t>ламинат кв.м.</t>
  </si>
  <si>
    <t>двери 1, 2 этаж</t>
  </si>
  <si>
    <t>П-образные стартовый профиль</t>
  </si>
  <si>
    <t>Профиль для обрамления фасада откосов</t>
  </si>
  <si>
    <t>Наличник</t>
  </si>
  <si>
    <t>118п/м</t>
  </si>
  <si>
    <r>
      <t>118*1,09 =</t>
    </r>
    <r>
      <rPr>
        <b/>
        <sz val="10"/>
        <color theme="1"/>
        <rFont val="Times New Roman"/>
        <family val="1"/>
        <charset val="204"/>
      </rPr>
      <t xml:space="preserve"> 128п/м</t>
    </r>
  </si>
  <si>
    <t>Приобретение и монтаж потолочных светильников светодиодными лампами  кабинеты  (начальник, приемный, гл. инженер) , коридор 2 этаж  и  холл  1 этаж</t>
  </si>
  <si>
    <t>Краны шаровые стальной ф25мм</t>
  </si>
  <si>
    <t>Приобретение и установка водонагревательного аппарата "Аристон" емкостью 50л  соединительными деталями с подключением  на душевой</t>
  </si>
  <si>
    <t>Подоконные доски (43шт.):</t>
  </si>
  <si>
    <t xml:space="preserve"> по объекту: "Ремонтные работы  2-х этажного Административного здания  Узеньский РЭС".</t>
  </si>
  <si>
    <t xml:space="preserve"> по объекту: "Ремонтные  работы  ЗВН-1  и  ЗВН-2  Узеньский РЭС".</t>
  </si>
  <si>
    <t>Приобретение и установка нового остекленного двухпольного дверного блока       ДО-15 = 1 шт. (полотно, коробка, обналичка и внутренний замок)  на главный вход здания 1 этаж</t>
  </si>
  <si>
    <t>Старое здание ЗРУ</t>
  </si>
  <si>
    <t>Здание ЗВН с боксом №1 размером 12,8х24,8м. Площадь двухскатной кровли с учетом выступов карнизов зданий 13,5х25м=337,5 кв.м.</t>
  </si>
  <si>
    <t>Кровельные работы:</t>
  </si>
  <si>
    <t>Полная разборка старых деревянных и металлических элементов кровли</t>
  </si>
  <si>
    <t>Кладка над парапетной стеной из кирпича на цементном растворе под двухскатный уклон</t>
  </si>
  <si>
    <t>м3</t>
  </si>
  <si>
    <t>Штукатурка парапетной стены цементным раствором</t>
  </si>
  <si>
    <t>Монтаж кровли из оцинкованного профилированного настила с крепежными деталями</t>
  </si>
  <si>
    <t xml:space="preserve">Установка металлического конька двухскатной кровли заводского изготовления </t>
  </si>
  <si>
    <t>Обшивка открытых участков под кровли из профнастила</t>
  </si>
  <si>
    <t>Водосток и слив:</t>
  </si>
  <si>
    <t>Устройство нового желоба водостока заводского изготовления с обеих сторон зданий с крепежными деталями</t>
  </si>
  <si>
    <t>Устройство вертикальных сливов из труб ПВХ диам. 100мм заводского изготовления с воронками, сливными отводами и крепежными деталями на четырех углах здания</t>
  </si>
  <si>
    <t>Доставка строительных материалов на объект</t>
  </si>
  <si>
    <r>
      <t xml:space="preserve">Обработка деревянной поверхности каркаса кровли специальным противопожарным покрытием </t>
    </r>
    <r>
      <rPr>
        <i/>
        <sz val="10"/>
        <color theme="1"/>
        <rFont val="Times New Roman"/>
        <family val="1"/>
        <charset val="204"/>
      </rPr>
      <t>(Негорин)</t>
    </r>
  </si>
  <si>
    <t>Требования к потенциальному поставщику:</t>
  </si>
  <si>
    <t xml:space="preserve"> - кровельщик не менее 4 разряда;</t>
  </si>
  <si>
    <t xml:space="preserve"> - плотник не менее 4 разряда;</t>
  </si>
  <si>
    <t xml:space="preserve"> - штукатур-маляр 4 разряда;</t>
  </si>
  <si>
    <t xml:space="preserve"> - каменщик 4 разряда;</t>
  </si>
  <si>
    <t xml:space="preserve"> по объекту:  "Ремонт кровли ЗВН ПС-110/35/6 кВ "Бейнеу" Бейнеуского РЭС"</t>
  </si>
  <si>
    <t xml:space="preserve">       (1)   Приказ о назначении первого руководителя;</t>
  </si>
  <si>
    <t xml:space="preserve">       (2)   Решение о назначении первого руководителя;</t>
  </si>
  <si>
    <t xml:space="preserve">       (3)   Устав;</t>
  </si>
  <si>
    <t>Техническое задание</t>
  </si>
  <si>
    <t>Раздел охрана окружающей среды:</t>
  </si>
  <si>
    <t>Начальник ОР                                                                     Калыбаева Р.</t>
  </si>
  <si>
    <t>Главный специалист ОР                                                   Нурманов Н.</t>
  </si>
  <si>
    <t xml:space="preserve"> Инженер эколог                                                                   Косжанова Р.</t>
  </si>
  <si>
    <t>Устройство каркаса кровли из деревянного бруса 130х30мм (стропила шаг 700мм, мауэрлат, стойки, подкосы, прогоны, затяжки и т.д.)</t>
  </si>
  <si>
    <t>Устройство обрешетки из сплошной доски 50х50мм шагом 400мм</t>
  </si>
  <si>
    <t>1. Лицензия должна быть II или III категории по ремонтным работам;</t>
  </si>
  <si>
    <t>1. До момента образования отходов производства и потребления на период СМР, в обязательном порядке необходимо предоставить Договора на вывоз отходов производства и потребления. Копию заключенных договоров предоставить в отдел СБиОТ для эколога;</t>
  </si>
  <si>
    <t>2. Предоставить запрашиваемую информацию и документы по запросу;</t>
  </si>
  <si>
    <t>3. Обеспечить 100% вывоз всех образующихся отходов производства и потребления;</t>
  </si>
  <si>
    <t>4. Предоставить копии Актов передачи отходов производства и потребления;</t>
  </si>
  <si>
    <t>5. Провести фактический расчет выбросов ЗВ на период СМР. Составить расчет платы платежей за эмиссии в ОС на период СМР. Путем взаиморасчета провести оплату на эмиссию в окружающую среду;</t>
  </si>
  <si>
    <t>6. Обеспечить посадкой зелеными насаждениями согласно требованиям Экологического кодекса РК;</t>
  </si>
  <si>
    <t>7. В случае образования сточных вод при проведении СМР, в обязательном порядке предоставить копии договоров со специализированной организацией на вывоз сточных вод (канализация);</t>
  </si>
  <si>
    <t>8. Предоставить Акты по вывозу сточных вод в отдел СБиОТ АО «МРЭК»;</t>
  </si>
  <si>
    <t>9. Предусмотреть септик для сточных вод (канализация) на площадке СМР. После сдачи объекта заказчику вывести их в специально отведенные места;</t>
  </si>
  <si>
    <t>10. Твердо-бытовые отходы должны размещаться в контейнерах и по мере накопления вывозиться по договору со специализированной организацией.</t>
  </si>
  <si>
    <t>11. Ежемесячно вести учет по воде, сточных вод (канализация) и по вывозу твердо-бытовых отходов (ТБО) и токсичные отходы;</t>
  </si>
  <si>
    <t>12. Способы временного хранения всех видов отходов на рабочем участке и территории должны соответствовать нормативным требованиям Экологического кодекса РК.</t>
  </si>
  <si>
    <t>13. После окончание строительных работ очистить все отходы производства вокруг территории.</t>
  </si>
  <si>
    <t>2. Иметь квалифицированный состав специалистов, привлекаемых для выполнения работ (с предоставлением подтверждающих документов квалификационных специалистов):</t>
  </si>
  <si>
    <t>3. Гарантийный срок на выполняемые работы с момента подписания акта приемки работ 2 (два) года;</t>
  </si>
  <si>
    <t>4. Срок выполнения ремонтных работ до 01.12.2021 года.</t>
  </si>
  <si>
    <t>5. Потенциальный поставщик представляет документы, подтверждающие соответсвие требованиям технической спецификации;</t>
  </si>
  <si>
    <t>6. Потенциальный поставщик представляет подтверждающие документы в случае подписания документа не первым руководителем;</t>
  </si>
  <si>
    <t>7. Потенциальный поставщик представляет электронную копию лицензии, разрешения (уведомления), патента, свидетельства, сертификата, диплома в бумажном виде или в виде электронного документа, полученные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 (при наличии соответствующего требования в закупочной документации);</t>
  </si>
  <si>
    <t>8. Потенциальный поставщик представляет справку о государственной регистрации (перерегистрации) юридического лица, выданную регистрирующим органом по форме, установленной Министерством юстиции Республики Казахстан либо электронную копию заяления потенциального поставщика, содержащего ссылку на официальный интернет-ресурс государственного органа, выдавшего справку, использующего электронную систему регистрации. Для физических лиц, осуществляющих частное предпринимательство без образования юридического лица - электронную копию выписки из государственного электронного реестра разрешений и уведомлений с указанием идентификационного номера уведомления о начале деятельности либо электронную копию заявления потенциального поставщика, содержащую ссылку на Государственный электронный реестр разрешений и уведомлений либо электронную копию документа о регистрации в качестве субъекта предпринимательства, для временного объединения юридических лиц (консорциум) - электронную копию соглашения о консорциуме и электронные копии справок о государственной регистрации (перерегистрации) участников консорциума</t>
  </si>
  <si>
    <t>9. Потенциальный поставщик представляет свидетельство о поставновке на НДС (при наличии);</t>
  </si>
  <si>
    <t>10. Потенциальный поставщик, являющийся юридическим лицом, представляет следующие документы:</t>
  </si>
  <si>
    <t>11. Потенциальный поставщие представляет ценовое предложение в казахстанских тенге;</t>
  </si>
  <si>
    <t>12. Цена, указанная в прикрепленном ценовом предложении, должна соответствовать цене, указанной на электронной торговой площадке.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</si>
</sst>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2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2" fontId="1" fillId="0" borderId="0" xfId="0" applyNumberFormat="1" applyFont="1" applyFill="1" applyAlignment="1">
      <alignment horizontal="center" vertical="top"/>
    </xf>
    <xf numFmtId="2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2" fontId="2" fillId="0" borderId="8" xfId="0" applyNumberFormat="1" applyFont="1" applyFill="1" applyBorder="1" applyAlignment="1">
      <alignment horizontal="center" vertical="top"/>
    </xf>
    <xf numFmtId="2" fontId="2" fillId="0" borderId="9" xfId="0" applyNumberFormat="1" applyFont="1" applyFill="1" applyBorder="1" applyAlignment="1">
      <alignment horizontal="center" vertical="top"/>
    </xf>
    <xf numFmtId="2" fontId="2" fillId="0" borderId="10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2" fontId="1" fillId="0" borderId="8" xfId="0" applyNumberFormat="1" applyFont="1" applyFill="1" applyBorder="1" applyAlignment="1">
      <alignment horizontal="center" vertical="top"/>
    </xf>
    <xf numFmtId="2" fontId="1" fillId="0" borderId="9" xfId="0" applyNumberFormat="1" applyFont="1" applyFill="1" applyBorder="1" applyAlignment="1">
      <alignment horizontal="center" vertical="top"/>
    </xf>
    <xf numFmtId="1" fontId="1" fillId="0" borderId="9" xfId="0" applyNumberFormat="1" applyFont="1" applyFill="1" applyBorder="1" applyAlignment="1">
      <alignment horizontal="center" vertical="top"/>
    </xf>
    <xf numFmtId="2" fontId="1" fillId="0" borderId="1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2" fontId="1" fillId="0" borderId="11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/>
    </xf>
    <xf numFmtId="2" fontId="1" fillId="0" borderId="11" xfId="0" applyNumberFormat="1" applyFont="1" applyFill="1" applyBorder="1" applyAlignment="1">
      <alignment horizontal="center" vertical="top"/>
    </xf>
    <xf numFmtId="2" fontId="1" fillId="0" borderId="13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2" borderId="1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Fill="1" applyBorder="1" applyAlignment="1">
      <alignment horizontal="left" vertical="top"/>
    </xf>
    <xf numFmtId="2" fontId="1" fillId="0" borderId="9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vertical="top"/>
    </xf>
    <xf numFmtId="2" fontId="1" fillId="0" borderId="10" xfId="0" applyNumberFormat="1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center" vertical="top"/>
    </xf>
    <xf numFmtId="2" fontId="2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vertical="top"/>
    </xf>
    <xf numFmtId="2" fontId="2" fillId="2" borderId="13" xfId="0" applyNumberFormat="1" applyFont="1" applyFill="1" applyBorder="1" applyAlignment="1">
      <alignment horizontal="center" vertical="top"/>
    </xf>
    <xf numFmtId="2" fontId="1" fillId="0" borderId="12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2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2" fontId="2" fillId="0" borderId="12" xfId="0" applyNumberFormat="1" applyFont="1" applyFill="1" applyBorder="1" applyAlignment="1">
      <alignment horizontal="left" vertical="top"/>
    </xf>
    <xf numFmtId="0" fontId="1" fillId="0" borderId="9" xfId="0" applyFont="1" applyFill="1" applyBorder="1" applyAlignment="1">
      <alignment vertical="top"/>
    </xf>
    <xf numFmtId="2" fontId="2" fillId="0" borderId="12" xfId="0" applyNumberFormat="1" applyFont="1" applyFill="1" applyBorder="1" applyAlignment="1">
      <alignment vertical="top"/>
    </xf>
    <xf numFmtId="2" fontId="4" fillId="2" borderId="7" xfId="0" applyNumberFormat="1" applyFont="1" applyFill="1" applyBorder="1" applyAlignment="1">
      <alignment vertical="top"/>
    </xf>
    <xf numFmtId="2" fontId="4" fillId="2" borderId="1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left" vertical="top"/>
    </xf>
    <xf numFmtId="2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2" fontId="1" fillId="0" borderId="8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Fill="1" applyBorder="1" applyAlignment="1">
      <alignment horizontal="center" vertical="top" wrapText="1"/>
    </xf>
    <xf numFmtId="1" fontId="1" fillId="0" borderId="3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/>
    </xf>
    <xf numFmtId="2" fontId="1" fillId="0" borderId="1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2" borderId="6" xfId="0" applyNumberFormat="1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2" fontId="2" fillId="0" borderId="0" xfId="0" applyNumberFormat="1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2" fontId="1" fillId="0" borderId="14" xfId="0" applyNumberFormat="1" applyFont="1" applyFill="1" applyBorder="1" applyAlignment="1">
      <alignment horizontal="center" vertical="top"/>
    </xf>
    <xf numFmtId="2" fontId="1" fillId="0" borderId="2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left" vertical="top" wrapText="1"/>
    </xf>
    <xf numFmtId="2" fontId="2" fillId="0" borderId="15" xfId="0" applyNumberFormat="1" applyFont="1" applyFill="1" applyBorder="1" applyAlignment="1">
      <alignment vertical="top"/>
    </xf>
    <xf numFmtId="2" fontId="1" fillId="0" borderId="0" xfId="0" applyNumberFormat="1" applyFont="1" applyFill="1" applyAlignment="1">
      <alignment vertical="top" wrapText="1"/>
    </xf>
    <xf numFmtId="2" fontId="2" fillId="0" borderId="2" xfId="0" applyNumberFormat="1" applyFont="1" applyFill="1" applyBorder="1" applyAlignment="1">
      <alignment vertical="top"/>
    </xf>
    <xf numFmtId="2" fontId="2" fillId="2" borderId="15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 wrapText="1"/>
    </xf>
    <xf numFmtId="2" fontId="1" fillId="0" borderId="9" xfId="0" applyNumberFormat="1" applyFont="1" applyFill="1" applyBorder="1" applyAlignment="1">
      <alignment vertical="top"/>
    </xf>
    <xf numFmtId="2" fontId="1" fillId="0" borderId="12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right" vertical="top" wrapText="1"/>
    </xf>
    <xf numFmtId="2" fontId="1" fillId="0" borderId="12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right" vertical="top" wrapText="1"/>
    </xf>
    <xf numFmtId="2" fontId="1" fillId="0" borderId="4" xfId="0" applyNumberFormat="1" applyFont="1" applyFill="1" applyBorder="1" applyAlignment="1">
      <alignment horizontal="right" vertical="top" wrapText="1"/>
    </xf>
    <xf numFmtId="2" fontId="2" fillId="2" borderId="13" xfId="0" applyNumberFormat="1" applyFont="1" applyFill="1" applyBorder="1" applyAlignment="1">
      <alignment horizontal="right" vertical="top" wrapText="1"/>
    </xf>
    <xf numFmtId="1" fontId="2" fillId="0" borderId="10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2" fontId="1" fillId="0" borderId="5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1" fontId="2" fillId="0" borderId="13" xfId="0" applyNumberFormat="1" applyFont="1" applyFill="1" applyBorder="1" applyAlignment="1">
      <alignment horizontal="center" vertical="top"/>
    </xf>
    <xf numFmtId="2" fontId="1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center" vertical="top"/>
    </xf>
    <xf numFmtId="1" fontId="2" fillId="0" borderId="7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right" vertical="top" wrapText="1"/>
    </xf>
    <xf numFmtId="0" fontId="1" fillId="0" borderId="12" xfId="0" applyFont="1" applyFill="1" applyBorder="1" applyAlignment="1">
      <alignment horizontal="center" vertical="top"/>
    </xf>
    <xf numFmtId="2" fontId="1" fillId="0" borderId="13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8" xfId="0" applyFont="1" applyFill="1" applyBorder="1" applyAlignment="1">
      <alignment horizontal="left" vertical="top"/>
    </xf>
    <xf numFmtId="2" fontId="1" fillId="0" borderId="3" xfId="0" applyNumberFormat="1" applyFont="1" applyFill="1" applyBorder="1" applyAlignment="1">
      <alignment horizontal="left" vertical="top" wrapText="1"/>
    </xf>
    <xf numFmtId="2" fontId="1" fillId="0" borderId="10" xfId="0" applyNumberFormat="1" applyFont="1" applyFill="1" applyBorder="1" applyAlignment="1">
      <alignment vertical="top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8"/>
  <sheetViews>
    <sheetView topLeftCell="A70" workbookViewId="0">
      <selection activeCell="F56" sqref="F56"/>
    </sheetView>
  </sheetViews>
  <sheetFormatPr defaultRowHeight="12.75" x14ac:dyDescent="0.25"/>
  <cols>
    <col min="1" max="1" width="4.42578125" style="1" customWidth="1"/>
    <col min="2" max="2" width="67.85546875" style="2" customWidth="1"/>
    <col min="3" max="3" width="6" style="1" customWidth="1"/>
    <col min="4" max="4" width="7.28515625" style="8" customWidth="1"/>
    <col min="5" max="5" width="4.42578125" style="3" customWidth="1"/>
    <col min="6" max="6" width="35.85546875" style="5" customWidth="1"/>
    <col min="7" max="7" width="7.7109375" style="5" customWidth="1"/>
    <col min="8" max="8" width="6" style="5" customWidth="1"/>
    <col min="9" max="9" width="9.140625" style="5" customWidth="1"/>
    <col min="10" max="10" width="7" style="6" customWidth="1"/>
    <col min="11" max="11" width="14.140625" style="6" customWidth="1"/>
    <col min="12" max="12" width="8.7109375" style="6" customWidth="1"/>
    <col min="13" max="13" width="6.140625" style="6" customWidth="1"/>
    <col min="14" max="14" width="10.28515625" style="6" customWidth="1"/>
    <col min="15" max="15" width="11.140625" style="7" customWidth="1"/>
    <col min="16" max="16" width="7.5703125" style="1" customWidth="1"/>
    <col min="17" max="17" width="9.140625" style="123" customWidth="1"/>
    <col min="18" max="18" width="6.42578125" style="123" customWidth="1"/>
    <col min="19" max="19" width="16.28515625" style="123" customWidth="1"/>
    <col min="20" max="20" width="15.28515625" style="123" customWidth="1"/>
    <col min="21" max="21" width="9.140625" style="3"/>
    <col min="22" max="22" width="6.85546875" style="3" customWidth="1"/>
    <col min="23" max="23" width="9.85546875" style="3" customWidth="1"/>
    <col min="24" max="16384" width="9.140625" style="3"/>
  </cols>
  <sheetData>
    <row r="1" spans="1:17" x14ac:dyDescent="0.25">
      <c r="D1" s="4" t="s">
        <v>0</v>
      </c>
    </row>
    <row r="2" spans="1:17" x14ac:dyDescent="0.25">
      <c r="D2" s="4"/>
      <c r="F2" s="48" t="s">
        <v>90</v>
      </c>
      <c r="G2" s="93">
        <v>32.18</v>
      </c>
      <c r="H2" s="93">
        <v>15.4</v>
      </c>
      <c r="I2" s="93">
        <v>31.35</v>
      </c>
      <c r="J2" s="105">
        <f>SUM(G2:I2)</f>
        <v>78.930000000000007</v>
      </c>
      <c r="K2" s="29" t="s">
        <v>217</v>
      </c>
    </row>
    <row r="3" spans="1:17" x14ac:dyDescent="0.25">
      <c r="D3" s="4" t="s">
        <v>150</v>
      </c>
    </row>
    <row r="4" spans="1:17" x14ac:dyDescent="0.25">
      <c r="D4" s="4"/>
      <c r="F4" s="41" t="s">
        <v>34</v>
      </c>
      <c r="G4" s="11" t="s">
        <v>29</v>
      </c>
      <c r="H4" s="12"/>
      <c r="I4" s="13" t="s">
        <v>105</v>
      </c>
      <c r="J4" s="14" t="s">
        <v>17</v>
      </c>
      <c r="K4" s="15"/>
      <c r="L4" s="15" t="s">
        <v>31</v>
      </c>
      <c r="M4" s="15" t="s">
        <v>32</v>
      </c>
      <c r="N4" s="16" t="s">
        <v>30</v>
      </c>
      <c r="O4" s="15" t="s">
        <v>45</v>
      </c>
      <c r="P4" s="12" t="s">
        <v>13</v>
      </c>
      <c r="Q4" s="16" t="s">
        <v>106</v>
      </c>
    </row>
    <row r="5" spans="1:17" x14ac:dyDescent="0.25">
      <c r="D5" s="4" t="s">
        <v>149</v>
      </c>
      <c r="F5" s="17" t="s">
        <v>35</v>
      </c>
      <c r="G5" s="18">
        <v>5.5</v>
      </c>
      <c r="H5" s="19">
        <v>5.5</v>
      </c>
      <c r="I5" s="19">
        <f>G5*H5</f>
        <v>30.25</v>
      </c>
      <c r="J5" s="18">
        <v>5.5</v>
      </c>
      <c r="K5" s="19">
        <v>5.5</v>
      </c>
      <c r="L5" s="19">
        <f>SUM(J5:K5)</f>
        <v>11</v>
      </c>
      <c r="M5" s="20">
        <v>2</v>
      </c>
      <c r="N5" s="19">
        <f>L5*M5</f>
        <v>22</v>
      </c>
      <c r="O5" s="18">
        <v>22</v>
      </c>
      <c r="P5" s="19">
        <v>3</v>
      </c>
      <c r="Q5" s="21">
        <f>O5*P5</f>
        <v>66</v>
      </c>
    </row>
    <row r="6" spans="1:17" x14ac:dyDescent="0.25">
      <c r="D6" s="106"/>
      <c r="F6" s="23" t="s">
        <v>36</v>
      </c>
      <c r="G6" s="24">
        <v>5.5</v>
      </c>
      <c r="H6" s="25">
        <v>6.05</v>
      </c>
      <c r="I6" s="26">
        <f t="shared" ref="I6:I12" si="0">G6*H6</f>
        <v>33.274999999999999</v>
      </c>
      <c r="J6" s="24">
        <v>5.5</v>
      </c>
      <c r="K6" s="25">
        <v>6.05</v>
      </c>
      <c r="L6" s="26">
        <f t="shared" ref="L6:L12" si="1">SUM(J6:K6)</f>
        <v>11.55</v>
      </c>
      <c r="M6" s="27">
        <v>2</v>
      </c>
      <c r="N6" s="26">
        <f t="shared" ref="N6:N12" si="2">L6*M6</f>
        <v>23.1</v>
      </c>
      <c r="O6" s="24">
        <v>23.1</v>
      </c>
      <c r="P6" s="26">
        <v>3</v>
      </c>
      <c r="Q6" s="28">
        <f t="shared" ref="Q6:Q12" si="3">O6*P6</f>
        <v>69.300000000000011</v>
      </c>
    </row>
    <row r="7" spans="1:17" ht="18" customHeight="1" x14ac:dyDescent="0.25">
      <c r="D7" s="4" t="s">
        <v>57</v>
      </c>
      <c r="F7" s="140" t="s">
        <v>128</v>
      </c>
      <c r="G7" s="24">
        <v>5.5</v>
      </c>
      <c r="H7" s="25">
        <v>5.85</v>
      </c>
      <c r="I7" s="139">
        <f t="shared" si="0"/>
        <v>32.174999999999997</v>
      </c>
      <c r="J7" s="24">
        <v>5.5</v>
      </c>
      <c r="K7" s="25">
        <v>5.85</v>
      </c>
      <c r="L7" s="26">
        <f t="shared" si="1"/>
        <v>11.35</v>
      </c>
      <c r="M7" s="27">
        <v>2</v>
      </c>
      <c r="N7" s="26">
        <f t="shared" si="2"/>
        <v>22.7</v>
      </c>
      <c r="O7" s="24">
        <v>22.7</v>
      </c>
      <c r="P7" s="26">
        <v>2.9</v>
      </c>
      <c r="Q7" s="28">
        <f t="shared" si="3"/>
        <v>65.83</v>
      </c>
    </row>
    <row r="8" spans="1:17" x14ac:dyDescent="0.25">
      <c r="D8" s="9"/>
      <c r="F8" s="140" t="s">
        <v>129</v>
      </c>
      <c r="G8" s="24">
        <v>5.5</v>
      </c>
      <c r="H8" s="25">
        <v>2.8</v>
      </c>
      <c r="I8" s="139">
        <f t="shared" si="0"/>
        <v>15.399999999999999</v>
      </c>
      <c r="J8" s="24">
        <v>5.5</v>
      </c>
      <c r="K8" s="25">
        <v>2.8</v>
      </c>
      <c r="L8" s="26">
        <f t="shared" si="1"/>
        <v>8.3000000000000007</v>
      </c>
      <c r="M8" s="27">
        <v>2</v>
      </c>
      <c r="N8" s="26">
        <f t="shared" si="2"/>
        <v>16.600000000000001</v>
      </c>
      <c r="O8" s="24">
        <v>16.600000000000001</v>
      </c>
      <c r="P8" s="26">
        <v>2.9</v>
      </c>
      <c r="Q8" s="28">
        <f t="shared" si="3"/>
        <v>48.14</v>
      </c>
    </row>
    <row r="9" spans="1:17" x14ac:dyDescent="0.25">
      <c r="D9" s="9"/>
      <c r="F9" s="140" t="s">
        <v>130</v>
      </c>
      <c r="G9" s="24">
        <v>5.5</v>
      </c>
      <c r="H9" s="25">
        <v>5.7</v>
      </c>
      <c r="I9" s="139">
        <f t="shared" si="0"/>
        <v>31.35</v>
      </c>
      <c r="J9" s="24">
        <v>5.5</v>
      </c>
      <c r="K9" s="25">
        <v>5.7</v>
      </c>
      <c r="L9" s="26">
        <f t="shared" si="1"/>
        <v>11.2</v>
      </c>
      <c r="M9" s="27">
        <v>2</v>
      </c>
      <c r="N9" s="26">
        <f t="shared" si="2"/>
        <v>22.4</v>
      </c>
      <c r="O9" s="24">
        <v>22.4</v>
      </c>
      <c r="P9" s="26">
        <v>2.9</v>
      </c>
      <c r="Q9" s="28">
        <f t="shared" si="3"/>
        <v>64.959999999999994</v>
      </c>
    </row>
    <row r="10" spans="1:17" ht="18" customHeight="1" x14ac:dyDescent="0.25">
      <c r="B10" s="10" t="s">
        <v>1</v>
      </c>
      <c r="F10" s="23" t="s">
        <v>37</v>
      </c>
      <c r="G10" s="24">
        <v>5.5</v>
      </c>
      <c r="H10" s="25">
        <v>2.9</v>
      </c>
      <c r="I10" s="26">
        <f t="shared" si="0"/>
        <v>15.95</v>
      </c>
      <c r="J10" s="24">
        <v>5.5</v>
      </c>
      <c r="K10" s="25">
        <v>2.9</v>
      </c>
      <c r="L10" s="26">
        <f t="shared" si="1"/>
        <v>8.4</v>
      </c>
      <c r="M10" s="27">
        <v>2</v>
      </c>
      <c r="N10" s="26">
        <f t="shared" si="2"/>
        <v>16.8</v>
      </c>
      <c r="O10" s="24">
        <v>16.8</v>
      </c>
      <c r="P10" s="26">
        <v>3</v>
      </c>
      <c r="Q10" s="28">
        <f t="shared" si="3"/>
        <v>50.400000000000006</v>
      </c>
    </row>
    <row r="11" spans="1:17" ht="21.75" customHeight="1" x14ac:dyDescent="0.25">
      <c r="B11" s="107" t="s">
        <v>228</v>
      </c>
      <c r="F11" s="23" t="s">
        <v>38</v>
      </c>
      <c r="G11" s="24">
        <v>4.05</v>
      </c>
      <c r="H11" s="25">
        <v>6.15</v>
      </c>
      <c r="I11" s="26">
        <f t="shared" si="0"/>
        <v>24.907499999999999</v>
      </c>
      <c r="J11" s="24">
        <v>4.05</v>
      </c>
      <c r="K11" s="25">
        <v>6.15</v>
      </c>
      <c r="L11" s="26">
        <f t="shared" si="1"/>
        <v>10.199999999999999</v>
      </c>
      <c r="M11" s="27">
        <v>2</v>
      </c>
      <c r="N11" s="26">
        <f t="shared" si="2"/>
        <v>20.399999999999999</v>
      </c>
      <c r="O11" s="24">
        <v>20.399999999999999</v>
      </c>
      <c r="P11" s="26">
        <v>3</v>
      </c>
      <c r="Q11" s="28">
        <f t="shared" si="3"/>
        <v>61.199999999999996</v>
      </c>
    </row>
    <row r="12" spans="1:17" ht="13.5" customHeight="1" x14ac:dyDescent="0.25">
      <c r="B12" s="22"/>
      <c r="F12" s="23" t="s">
        <v>39</v>
      </c>
      <c r="G12" s="24">
        <v>4.05</v>
      </c>
      <c r="H12" s="25">
        <v>5.85</v>
      </c>
      <c r="I12" s="26">
        <f t="shared" si="0"/>
        <v>23.692499999999999</v>
      </c>
      <c r="J12" s="24">
        <v>4.05</v>
      </c>
      <c r="K12" s="25">
        <v>5.85</v>
      </c>
      <c r="L12" s="26">
        <f t="shared" si="1"/>
        <v>9.8999999999999986</v>
      </c>
      <c r="M12" s="27">
        <v>2</v>
      </c>
      <c r="N12" s="26">
        <f t="shared" si="2"/>
        <v>19.799999999999997</v>
      </c>
      <c r="O12" s="24">
        <v>19.8</v>
      </c>
      <c r="P12" s="26">
        <v>3</v>
      </c>
      <c r="Q12" s="28">
        <f t="shared" si="3"/>
        <v>59.400000000000006</v>
      </c>
    </row>
    <row r="13" spans="1:17" ht="25.5" x14ac:dyDescent="0.25">
      <c r="A13" s="29" t="s">
        <v>2</v>
      </c>
      <c r="B13" s="29" t="s">
        <v>3</v>
      </c>
      <c r="C13" s="29" t="s">
        <v>4</v>
      </c>
      <c r="D13" s="30" t="s">
        <v>5</v>
      </c>
      <c r="F13" s="23" t="s">
        <v>40</v>
      </c>
      <c r="G13" s="24">
        <v>4.05</v>
      </c>
      <c r="H13" s="25">
        <v>8.15</v>
      </c>
      <c r="I13" s="26">
        <f>G13*H13</f>
        <v>33.0075</v>
      </c>
      <c r="J13" s="24">
        <v>4.05</v>
      </c>
      <c r="K13" s="25">
        <v>8.15</v>
      </c>
      <c r="L13" s="26">
        <f>SUM(J13:K13)</f>
        <v>12.2</v>
      </c>
      <c r="M13" s="27">
        <v>2</v>
      </c>
      <c r="N13" s="26">
        <f>L13*M13</f>
        <v>24.4</v>
      </c>
      <c r="O13" s="24">
        <v>24.4</v>
      </c>
      <c r="P13" s="26">
        <v>3</v>
      </c>
      <c r="Q13" s="28">
        <f>O13*P13</f>
        <v>73.199999999999989</v>
      </c>
    </row>
    <row r="14" spans="1:17" ht="21" customHeight="1" x14ac:dyDescent="0.25">
      <c r="A14" s="29"/>
      <c r="B14" s="31" t="s">
        <v>99</v>
      </c>
      <c r="C14" s="29"/>
      <c r="D14" s="32"/>
      <c r="F14" s="23" t="s">
        <v>41</v>
      </c>
      <c r="G14" s="24">
        <v>4.05</v>
      </c>
      <c r="H14" s="25">
        <v>9.65</v>
      </c>
      <c r="I14" s="26">
        <f>G14*H14</f>
        <v>39.082500000000003</v>
      </c>
      <c r="J14" s="24">
        <v>4.05</v>
      </c>
      <c r="K14" s="25">
        <v>9.65</v>
      </c>
      <c r="L14" s="26">
        <f>SUM(J14:K14)</f>
        <v>13.7</v>
      </c>
      <c r="M14" s="27">
        <v>2</v>
      </c>
      <c r="N14" s="26">
        <f>L14*M14</f>
        <v>27.4</v>
      </c>
      <c r="O14" s="24">
        <v>27.4</v>
      </c>
      <c r="P14" s="26">
        <v>3</v>
      </c>
      <c r="Q14" s="28">
        <f>O14*P14</f>
        <v>82.199999999999989</v>
      </c>
    </row>
    <row r="15" spans="1:17" ht="16.5" customHeight="1" x14ac:dyDescent="0.25">
      <c r="A15" s="33"/>
      <c r="B15" s="31" t="s">
        <v>140</v>
      </c>
      <c r="C15" s="33"/>
      <c r="D15" s="32"/>
      <c r="F15" s="23" t="s">
        <v>42</v>
      </c>
      <c r="G15" s="24">
        <v>4.05</v>
      </c>
      <c r="H15" s="25">
        <v>5.45</v>
      </c>
      <c r="I15" s="25">
        <f>G15*H15</f>
        <v>22.072499999999998</v>
      </c>
      <c r="J15" s="24">
        <v>4.05</v>
      </c>
      <c r="K15" s="25">
        <v>5.45</v>
      </c>
      <c r="L15" s="26">
        <f>SUM(J15:K15)</f>
        <v>9.5</v>
      </c>
      <c r="M15" s="27">
        <v>2</v>
      </c>
      <c r="N15" s="26">
        <f>L15*M15</f>
        <v>19</v>
      </c>
      <c r="O15" s="24">
        <v>19</v>
      </c>
      <c r="P15" s="26">
        <v>3</v>
      </c>
      <c r="Q15" s="28">
        <f>O15*P15</f>
        <v>57</v>
      </c>
    </row>
    <row r="16" spans="1:17" ht="30.75" customHeight="1" x14ac:dyDescent="0.25">
      <c r="A16" s="33">
        <v>1</v>
      </c>
      <c r="B16" s="34" t="s">
        <v>134</v>
      </c>
      <c r="C16" s="33" t="s">
        <v>8</v>
      </c>
      <c r="D16" s="32">
        <v>129</v>
      </c>
      <c r="F16" s="23" t="s">
        <v>68</v>
      </c>
      <c r="G16" s="24">
        <v>1.35</v>
      </c>
      <c r="H16" s="25">
        <v>36</v>
      </c>
      <c r="I16" s="26">
        <f>G16*H16</f>
        <v>48.6</v>
      </c>
      <c r="J16" s="24">
        <v>1.35</v>
      </c>
      <c r="K16" s="25">
        <v>36</v>
      </c>
      <c r="L16" s="26">
        <f>SUM(J16:K16)</f>
        <v>37.35</v>
      </c>
      <c r="M16" s="27">
        <v>2</v>
      </c>
      <c r="N16" s="26">
        <f>L16*M16</f>
        <v>74.7</v>
      </c>
      <c r="O16" s="24">
        <v>74.7</v>
      </c>
      <c r="P16" s="26">
        <v>3</v>
      </c>
      <c r="Q16" s="28">
        <f>O16*P16</f>
        <v>224.10000000000002</v>
      </c>
    </row>
    <row r="17" spans="1:20" ht="53.25" customHeight="1" x14ac:dyDescent="0.25">
      <c r="A17" s="33">
        <v>2</v>
      </c>
      <c r="B17" s="34" t="s">
        <v>136</v>
      </c>
      <c r="C17" s="33" t="s">
        <v>8</v>
      </c>
      <c r="D17" s="32">
        <v>103</v>
      </c>
      <c r="F17" s="35" t="s">
        <v>43</v>
      </c>
      <c r="G17" s="36">
        <v>5.5</v>
      </c>
      <c r="H17" s="37">
        <v>5.5</v>
      </c>
      <c r="I17" s="37">
        <f>G17*H17</f>
        <v>30.25</v>
      </c>
      <c r="J17" s="36"/>
      <c r="K17" s="37"/>
      <c r="L17" s="38"/>
      <c r="M17" s="38"/>
      <c r="N17" s="38"/>
      <c r="O17" s="39">
        <v>17.5</v>
      </c>
      <c r="P17" s="38">
        <v>3</v>
      </c>
      <c r="Q17" s="40">
        <f>O17*P17</f>
        <v>52.5</v>
      </c>
    </row>
    <row r="18" spans="1:20" ht="42" customHeight="1" x14ac:dyDescent="0.25">
      <c r="A18" s="33">
        <v>3</v>
      </c>
      <c r="B18" s="34" t="s">
        <v>135</v>
      </c>
      <c r="C18" s="33" t="s">
        <v>8</v>
      </c>
      <c r="D18" s="32">
        <v>26</v>
      </c>
      <c r="F18" s="41" t="s">
        <v>81</v>
      </c>
      <c r="G18" s="49" t="s">
        <v>124</v>
      </c>
      <c r="H18" s="42"/>
      <c r="I18" s="43">
        <f>SUM(I5:I17)</f>
        <v>380.01249999999999</v>
      </c>
      <c r="J18" s="44"/>
      <c r="K18" s="45"/>
      <c r="L18" s="102" t="s">
        <v>85</v>
      </c>
      <c r="M18" s="45"/>
      <c r="N18" s="46">
        <f>SUM(N5:N17)</f>
        <v>309.3</v>
      </c>
      <c r="O18" s="109" t="s">
        <v>107</v>
      </c>
      <c r="P18" s="47"/>
      <c r="Q18" s="101">
        <f>SUM(Q5:Q17)</f>
        <v>974.23000000000013</v>
      </c>
    </row>
    <row r="19" spans="1:20" ht="21" customHeight="1" x14ac:dyDescent="0.25">
      <c r="A19" s="33"/>
      <c r="B19" s="31" t="s">
        <v>100</v>
      </c>
      <c r="C19" s="33"/>
      <c r="D19" s="32"/>
      <c r="F19" s="72" t="s">
        <v>121</v>
      </c>
      <c r="G19" s="55"/>
      <c r="H19" s="25"/>
      <c r="I19" s="75">
        <v>23.44</v>
      </c>
      <c r="J19" s="127"/>
      <c r="K19" s="71"/>
      <c r="L19" s="71"/>
      <c r="M19" s="71"/>
      <c r="N19" s="118"/>
      <c r="O19" s="73"/>
      <c r="P19" s="19"/>
      <c r="Q19" s="16">
        <v>23.44</v>
      </c>
    </row>
    <row r="20" spans="1:20" ht="16.5" customHeight="1" x14ac:dyDescent="0.25">
      <c r="A20" s="33"/>
      <c r="B20" s="29" t="s">
        <v>48</v>
      </c>
      <c r="C20" s="33"/>
      <c r="D20" s="32"/>
      <c r="F20" s="41" t="s">
        <v>46</v>
      </c>
      <c r="G20" s="50" t="s">
        <v>146</v>
      </c>
      <c r="H20" s="42"/>
      <c r="I20" s="42"/>
      <c r="J20" s="42"/>
      <c r="K20" s="42"/>
      <c r="L20" s="42"/>
      <c r="M20" s="42"/>
      <c r="N20" s="42"/>
      <c r="O20" s="42"/>
      <c r="P20" s="104"/>
      <c r="Q20" s="66">
        <f>Q18-Q19</f>
        <v>950.79000000000008</v>
      </c>
      <c r="R20" s="123" t="s">
        <v>126</v>
      </c>
    </row>
    <row r="21" spans="1:20" ht="18" customHeight="1" x14ac:dyDescent="0.25">
      <c r="A21" s="33">
        <v>4</v>
      </c>
      <c r="B21" s="34" t="s">
        <v>55</v>
      </c>
      <c r="C21" s="33" t="s">
        <v>6</v>
      </c>
      <c r="D21" s="32">
        <v>454.93</v>
      </c>
      <c r="F21" s="119" t="s">
        <v>72</v>
      </c>
      <c r="G21" s="25">
        <v>1.7</v>
      </c>
      <c r="H21" s="25">
        <v>1.84</v>
      </c>
      <c r="I21" s="64">
        <f>G21*H21</f>
        <v>3.1280000000000001</v>
      </c>
      <c r="J21" s="25">
        <v>21</v>
      </c>
      <c r="K21" s="25">
        <f>I21*J21</f>
        <v>65.688000000000002</v>
      </c>
      <c r="L21" s="136" t="s">
        <v>115</v>
      </c>
      <c r="M21" s="37"/>
      <c r="N21" s="45"/>
      <c r="O21" s="37">
        <v>1.7</v>
      </c>
      <c r="P21" s="102">
        <v>1.3</v>
      </c>
      <c r="Q21" s="38">
        <f>O21*P21</f>
        <v>2.21</v>
      </c>
      <c r="R21" s="50">
        <v>2</v>
      </c>
      <c r="S21" s="135">
        <f>Q21*R21</f>
        <v>4.42</v>
      </c>
      <c r="T21" s="155" t="s">
        <v>125</v>
      </c>
    </row>
    <row r="22" spans="1:20" ht="18" customHeight="1" x14ac:dyDescent="0.25">
      <c r="A22" s="33">
        <v>5</v>
      </c>
      <c r="B22" s="34" t="s">
        <v>53</v>
      </c>
      <c r="C22" s="33" t="s">
        <v>6</v>
      </c>
      <c r="D22" s="32">
        <v>454.93</v>
      </c>
      <c r="F22" s="119" t="s">
        <v>72</v>
      </c>
      <c r="G22" s="25">
        <v>1.7</v>
      </c>
      <c r="H22" s="25">
        <v>1.3</v>
      </c>
      <c r="I22" s="64">
        <f>G22*H22</f>
        <v>2.21</v>
      </c>
      <c r="J22" s="25">
        <v>1</v>
      </c>
      <c r="K22" s="57">
        <f>I22*J22</f>
        <v>2.21</v>
      </c>
      <c r="L22" s="55">
        <v>65.989999999999995</v>
      </c>
      <c r="M22" s="25">
        <v>2.21</v>
      </c>
      <c r="N22" s="65">
        <f>SUM(L22:M22)</f>
        <v>68.199999999999989</v>
      </c>
    </row>
    <row r="23" spans="1:20" ht="18" customHeight="1" x14ac:dyDescent="0.25">
      <c r="A23" s="33">
        <v>6</v>
      </c>
      <c r="B23" s="34" t="s">
        <v>103</v>
      </c>
      <c r="C23" s="33" t="s">
        <v>6</v>
      </c>
      <c r="D23" s="32">
        <v>454.93</v>
      </c>
      <c r="F23" s="119" t="s">
        <v>71</v>
      </c>
      <c r="G23" s="25">
        <v>1.7</v>
      </c>
      <c r="H23" s="25">
        <v>1.84</v>
      </c>
      <c r="I23" s="64">
        <f>G23*H23</f>
        <v>3.1280000000000001</v>
      </c>
      <c r="J23" s="25">
        <v>17</v>
      </c>
      <c r="K23" s="57">
        <f>I23*J23</f>
        <v>53.176000000000002</v>
      </c>
      <c r="L23" s="36">
        <v>53.18</v>
      </c>
      <c r="M23" s="37">
        <v>8.64</v>
      </c>
      <c r="N23" s="46">
        <f>SUM(L23:M23)</f>
        <v>61.82</v>
      </c>
      <c r="O23" s="25"/>
      <c r="P23" s="26"/>
      <c r="Q23" s="26"/>
    </row>
    <row r="24" spans="1:20" ht="15" customHeight="1" x14ac:dyDescent="0.25">
      <c r="A24" s="33">
        <v>7</v>
      </c>
      <c r="B24" s="34" t="s">
        <v>84</v>
      </c>
      <c r="C24" s="33" t="s">
        <v>6</v>
      </c>
      <c r="D24" s="32">
        <v>454.93</v>
      </c>
      <c r="F24" s="119" t="s">
        <v>71</v>
      </c>
      <c r="G24" s="25">
        <v>1.49</v>
      </c>
      <c r="H24" s="25">
        <v>1.45</v>
      </c>
      <c r="I24" s="64">
        <f>G24*H24</f>
        <v>2.1604999999999999</v>
      </c>
      <c r="J24" s="25">
        <v>4</v>
      </c>
      <c r="K24" s="57">
        <f>I24*J24</f>
        <v>8.6419999999999995</v>
      </c>
      <c r="L24" s="25"/>
      <c r="M24" s="25"/>
      <c r="N24" s="25"/>
      <c r="O24" s="25"/>
      <c r="P24" s="26"/>
      <c r="Q24" s="26"/>
    </row>
    <row r="25" spans="1:20" ht="18" customHeight="1" x14ac:dyDescent="0.25">
      <c r="A25" s="33"/>
      <c r="B25" s="29" t="s">
        <v>49</v>
      </c>
      <c r="C25" s="33"/>
      <c r="D25" s="32"/>
      <c r="F25" s="120" t="s">
        <v>118</v>
      </c>
      <c r="G25" s="117" t="s">
        <v>116</v>
      </c>
      <c r="H25" s="45"/>
      <c r="I25" s="45"/>
      <c r="J25" s="63">
        <f>SUM(J21:J24)</f>
        <v>43</v>
      </c>
      <c r="K25" s="46">
        <f>SUM(K21:K24)</f>
        <v>129.71600000000001</v>
      </c>
      <c r="L25" s="117"/>
      <c r="M25" s="69">
        <v>12</v>
      </c>
      <c r="N25" s="64"/>
      <c r="O25" s="69">
        <v>11</v>
      </c>
      <c r="P25" s="26"/>
      <c r="Q25" s="26"/>
    </row>
    <row r="26" spans="1:20" ht="16.5" customHeight="1" x14ac:dyDescent="0.25">
      <c r="A26" s="33">
        <v>8</v>
      </c>
      <c r="B26" s="34" t="s">
        <v>139</v>
      </c>
      <c r="C26" s="33" t="s">
        <v>6</v>
      </c>
      <c r="D26" s="32">
        <v>1858.09</v>
      </c>
      <c r="F26" s="72" t="s">
        <v>110</v>
      </c>
      <c r="G26" s="71">
        <v>2.0499999999999998</v>
      </c>
      <c r="H26" s="71">
        <v>0.97</v>
      </c>
      <c r="I26" s="73">
        <f>G26*H26</f>
        <v>1.9884999999999997</v>
      </c>
      <c r="J26" s="71">
        <v>4</v>
      </c>
      <c r="K26" s="134">
        <f>I26*J26</f>
        <v>7.9539999999999988</v>
      </c>
      <c r="L26" s="70"/>
      <c r="M26" s="128">
        <v>4</v>
      </c>
      <c r="N26" s="118">
        <v>7.95</v>
      </c>
      <c r="O26" s="130">
        <v>7</v>
      </c>
      <c r="P26" s="21">
        <v>13.92</v>
      </c>
      <c r="Q26" s="100"/>
    </row>
    <row r="27" spans="1:20" ht="16.5" customHeight="1" x14ac:dyDescent="0.25">
      <c r="A27" s="33">
        <v>9</v>
      </c>
      <c r="B27" s="34" t="s">
        <v>54</v>
      </c>
      <c r="C27" s="33" t="s">
        <v>6</v>
      </c>
      <c r="D27" s="32">
        <v>1858.09</v>
      </c>
      <c r="F27" s="23" t="s">
        <v>111</v>
      </c>
      <c r="G27" s="25">
        <v>2.0499999999999998</v>
      </c>
      <c r="H27" s="25">
        <v>0.87</v>
      </c>
      <c r="I27" s="64">
        <f>G27*H27</f>
        <v>1.7834999999999999</v>
      </c>
      <c r="J27" s="25">
        <v>7</v>
      </c>
      <c r="K27" s="75">
        <f>I27*J27</f>
        <v>12.484499999999999</v>
      </c>
      <c r="L27" s="125"/>
      <c r="M27" s="129">
        <v>7</v>
      </c>
      <c r="N27" s="57">
        <v>12.48</v>
      </c>
      <c r="O27" s="131">
        <v>2</v>
      </c>
      <c r="P27" s="28">
        <v>3.57</v>
      </c>
    </row>
    <row r="28" spans="1:20" ht="19.5" customHeight="1" x14ac:dyDescent="0.25">
      <c r="A28" s="33">
        <v>10</v>
      </c>
      <c r="B28" s="34" t="s">
        <v>18</v>
      </c>
      <c r="C28" s="33" t="s">
        <v>6</v>
      </c>
      <c r="D28" s="32">
        <v>1858.09</v>
      </c>
      <c r="F28" s="68" t="s">
        <v>184</v>
      </c>
      <c r="G28" s="25"/>
      <c r="H28" s="25"/>
      <c r="I28" s="64"/>
      <c r="J28" s="25"/>
      <c r="K28" s="75"/>
      <c r="L28" s="125"/>
      <c r="M28" s="129"/>
      <c r="N28" s="57"/>
      <c r="O28" s="131">
        <v>3</v>
      </c>
      <c r="P28" s="28">
        <v>9.0399999999999991</v>
      </c>
      <c r="S28" s="123" t="s">
        <v>218</v>
      </c>
    </row>
    <row r="29" spans="1:20" ht="16.5" customHeight="1" x14ac:dyDescent="0.25">
      <c r="A29" s="33">
        <v>11</v>
      </c>
      <c r="B29" s="34" t="s">
        <v>74</v>
      </c>
      <c r="C29" s="33" t="s">
        <v>6</v>
      </c>
      <c r="D29" s="32">
        <v>1858.09</v>
      </c>
      <c r="F29" s="23" t="s">
        <v>112</v>
      </c>
      <c r="G29" s="25">
        <v>2.0499999999999998</v>
      </c>
      <c r="H29" s="25">
        <v>0.97</v>
      </c>
      <c r="I29" s="64">
        <f>G29*H29</f>
        <v>1.9884999999999997</v>
      </c>
      <c r="J29" s="25">
        <v>7</v>
      </c>
      <c r="K29" s="75">
        <f>I29*J29</f>
        <v>13.919499999999998</v>
      </c>
      <c r="L29" s="126" t="s">
        <v>119</v>
      </c>
      <c r="M29" s="96"/>
      <c r="N29" s="46">
        <f>SUM(N26:N28)</f>
        <v>20.43</v>
      </c>
      <c r="O29" s="202" t="s">
        <v>120</v>
      </c>
      <c r="P29" s="165">
        <f>SUM(P26:P28)</f>
        <v>26.529999999999998</v>
      </c>
      <c r="Q29" s="18">
        <f>N29+P29</f>
        <v>46.959999999999994</v>
      </c>
      <c r="R29" s="19">
        <v>3.98</v>
      </c>
      <c r="S29" s="66">
        <f>Q29+R29</f>
        <v>50.939999999999991</v>
      </c>
    </row>
    <row r="30" spans="1:20" ht="16.5" customHeight="1" x14ac:dyDescent="0.25">
      <c r="A30" s="33"/>
      <c r="B30" s="29" t="s">
        <v>56</v>
      </c>
      <c r="C30" s="33"/>
      <c r="D30" s="32"/>
      <c r="E30" s="1"/>
      <c r="F30" s="23" t="s">
        <v>113</v>
      </c>
      <c r="G30" s="25">
        <v>2.0499999999999998</v>
      </c>
      <c r="H30" s="25">
        <v>0.87</v>
      </c>
      <c r="I30" s="64">
        <f>G30*H30</f>
        <v>1.7834999999999999</v>
      </c>
      <c r="J30" s="25">
        <v>2</v>
      </c>
      <c r="K30" s="75">
        <f>I30*J30</f>
        <v>3.5669999999999997</v>
      </c>
      <c r="L30" s="201" t="s">
        <v>221</v>
      </c>
      <c r="M30" s="81">
        <v>5</v>
      </c>
      <c r="N30" s="81">
        <v>20</v>
      </c>
      <c r="O30" s="127">
        <f>M30*N30</f>
        <v>100</v>
      </c>
      <c r="P30" s="19" t="s">
        <v>8</v>
      </c>
      <c r="Q30" s="15" t="s">
        <v>222</v>
      </c>
      <c r="R30" s="203"/>
    </row>
    <row r="31" spans="1:20" ht="16.5" customHeight="1" x14ac:dyDescent="0.25">
      <c r="A31" s="33">
        <v>12</v>
      </c>
      <c r="B31" s="34" t="s">
        <v>87</v>
      </c>
      <c r="C31" s="33" t="s">
        <v>8</v>
      </c>
      <c r="D31" s="32">
        <v>605</v>
      </c>
      <c r="E31" s="1"/>
      <c r="F31" s="23" t="s">
        <v>114</v>
      </c>
      <c r="G31" s="25">
        <v>2.0499999999999998</v>
      </c>
      <c r="H31" s="25">
        <v>1.47</v>
      </c>
      <c r="I31" s="64">
        <f>G31*H31</f>
        <v>3.0134999999999996</v>
      </c>
      <c r="J31" s="25">
        <v>3</v>
      </c>
      <c r="K31" s="75">
        <f>I31*J31</f>
        <v>9.040499999999998</v>
      </c>
      <c r="L31" s="126"/>
      <c r="M31" s="96">
        <v>6</v>
      </c>
      <c r="N31" s="96">
        <v>3</v>
      </c>
      <c r="O31" s="36">
        <f>M31*N31</f>
        <v>18</v>
      </c>
      <c r="P31" s="38" t="s">
        <v>8</v>
      </c>
      <c r="Q31" s="170" t="s">
        <v>223</v>
      </c>
      <c r="R31" s="193"/>
    </row>
    <row r="32" spans="1:20" ht="26.25" customHeight="1" x14ac:dyDescent="0.25">
      <c r="A32" s="33">
        <v>13</v>
      </c>
      <c r="B32" s="34" t="s">
        <v>94</v>
      </c>
      <c r="C32" s="33" t="s">
        <v>6</v>
      </c>
      <c r="D32" s="32">
        <v>78.930000000000007</v>
      </c>
      <c r="E32" s="1"/>
      <c r="F32" s="23" t="s">
        <v>186</v>
      </c>
      <c r="G32" s="25">
        <v>2.0499999999999998</v>
      </c>
      <c r="H32" s="25">
        <v>0.97</v>
      </c>
      <c r="I32" s="64">
        <f>G32*H32</f>
        <v>1.9884999999999997</v>
      </c>
      <c r="J32" s="25">
        <v>2</v>
      </c>
      <c r="K32" s="64">
        <f>I32*J32</f>
        <v>3.9769999999999994</v>
      </c>
      <c r="L32" s="141" t="s">
        <v>142</v>
      </c>
      <c r="M32" s="93"/>
      <c r="N32" s="93"/>
      <c r="O32" s="37">
        <v>2.0499999999999998</v>
      </c>
      <c r="P32" s="38">
        <v>0.97</v>
      </c>
      <c r="Q32" s="101">
        <f>O32*P32</f>
        <v>1.9884999999999997</v>
      </c>
    </row>
    <row r="33" spans="1:20" ht="19.5" customHeight="1" x14ac:dyDescent="0.25">
      <c r="A33" s="33">
        <v>14</v>
      </c>
      <c r="B33" s="34" t="s">
        <v>89</v>
      </c>
      <c r="C33" s="33" t="s">
        <v>6</v>
      </c>
      <c r="D33" s="32">
        <v>78.930000000000007</v>
      </c>
      <c r="E33" s="1"/>
      <c r="F33" s="52" t="s">
        <v>185</v>
      </c>
      <c r="G33" s="132" t="s">
        <v>117</v>
      </c>
      <c r="H33" s="85"/>
      <c r="I33" s="85"/>
      <c r="J33" s="63">
        <f>SUM(J26:J32)</f>
        <v>25</v>
      </c>
      <c r="K33" s="46">
        <f>SUM(K26:K32)</f>
        <v>50.942499999999988</v>
      </c>
      <c r="L33" s="124" t="s">
        <v>117</v>
      </c>
    </row>
    <row r="34" spans="1:20" ht="27.75" customHeight="1" x14ac:dyDescent="0.25">
      <c r="A34" s="33">
        <v>15</v>
      </c>
      <c r="B34" s="34" t="s">
        <v>138</v>
      </c>
      <c r="C34" s="33" t="s">
        <v>6</v>
      </c>
      <c r="D34" s="32">
        <v>78.930000000000007</v>
      </c>
      <c r="E34" s="1"/>
      <c r="F34" s="41" t="s">
        <v>28</v>
      </c>
      <c r="G34" s="121" t="s">
        <v>29</v>
      </c>
      <c r="H34" s="79"/>
      <c r="I34" s="122" t="s">
        <v>14</v>
      </c>
      <c r="J34" s="92" t="s">
        <v>17</v>
      </c>
      <c r="K34" s="104"/>
      <c r="L34" s="104" t="s">
        <v>31</v>
      </c>
      <c r="M34" s="104" t="s">
        <v>32</v>
      </c>
      <c r="N34" s="51" t="s">
        <v>30</v>
      </c>
      <c r="O34" s="104" t="s">
        <v>45</v>
      </c>
      <c r="P34" s="79" t="s">
        <v>13</v>
      </c>
      <c r="Q34" s="51" t="s">
        <v>106</v>
      </c>
    </row>
    <row r="35" spans="1:20" ht="27.75" customHeight="1" x14ac:dyDescent="0.25">
      <c r="A35" s="33">
        <v>16</v>
      </c>
      <c r="B35" s="34" t="s">
        <v>86</v>
      </c>
      <c r="C35" s="33" t="s">
        <v>6</v>
      </c>
      <c r="D35" s="32">
        <v>78.930000000000007</v>
      </c>
      <c r="E35" s="1"/>
      <c r="F35" s="53" t="s">
        <v>21</v>
      </c>
      <c r="G35" s="19">
        <v>5.5</v>
      </c>
      <c r="H35" s="19">
        <v>8.6999999999999993</v>
      </c>
      <c r="I35" s="19">
        <f t="shared" ref="I35:I47" si="4">G35*H35</f>
        <v>47.849999999999994</v>
      </c>
      <c r="J35" s="18">
        <v>5.5</v>
      </c>
      <c r="K35" s="19">
        <v>8.6999999999999993</v>
      </c>
      <c r="L35" s="19">
        <f t="shared" ref="L35:L48" si="5">SUM(J35:K35)</f>
        <v>14.2</v>
      </c>
      <c r="M35" s="19">
        <v>2</v>
      </c>
      <c r="N35" s="21">
        <f t="shared" ref="N35:N48" si="6">L35*M35</f>
        <v>28.4</v>
      </c>
      <c r="O35" s="18">
        <v>28.4</v>
      </c>
      <c r="P35" s="19">
        <v>3.2</v>
      </c>
      <c r="Q35" s="21">
        <f t="shared" ref="Q35:Q48" si="7">O35*P35</f>
        <v>90.88</v>
      </c>
    </row>
    <row r="36" spans="1:20" ht="39.75" customHeight="1" x14ac:dyDescent="0.25">
      <c r="A36" s="33">
        <v>17</v>
      </c>
      <c r="B36" s="34" t="s">
        <v>95</v>
      </c>
      <c r="C36" s="33" t="s">
        <v>6</v>
      </c>
      <c r="D36" s="32">
        <v>78.930000000000007</v>
      </c>
      <c r="E36" s="1"/>
      <c r="F36" s="54" t="s">
        <v>22</v>
      </c>
      <c r="G36" s="26">
        <v>5.5</v>
      </c>
      <c r="H36" s="25">
        <v>2.8</v>
      </c>
      <c r="I36" s="26">
        <f t="shared" si="4"/>
        <v>15.399999999999999</v>
      </c>
      <c r="J36" s="24">
        <v>5.5</v>
      </c>
      <c r="K36" s="25">
        <v>2.8</v>
      </c>
      <c r="L36" s="26">
        <f t="shared" si="5"/>
        <v>8.3000000000000007</v>
      </c>
      <c r="M36" s="26">
        <v>2</v>
      </c>
      <c r="N36" s="28">
        <f t="shared" si="6"/>
        <v>16.600000000000001</v>
      </c>
      <c r="O36" s="55">
        <v>16.600000000000001</v>
      </c>
      <c r="P36" s="26">
        <v>3.2</v>
      </c>
      <c r="Q36" s="28">
        <f t="shared" si="7"/>
        <v>53.120000000000005</v>
      </c>
    </row>
    <row r="37" spans="1:20" ht="42.75" customHeight="1" x14ac:dyDescent="0.25">
      <c r="A37" s="33">
        <v>18</v>
      </c>
      <c r="B37" s="34" t="s">
        <v>88</v>
      </c>
      <c r="C37" s="33" t="s">
        <v>8</v>
      </c>
      <c r="D37" s="32">
        <v>605</v>
      </c>
      <c r="E37" s="1"/>
      <c r="F37" s="54" t="s">
        <v>23</v>
      </c>
      <c r="G37" s="26">
        <v>5.5</v>
      </c>
      <c r="H37" s="25">
        <v>5.6</v>
      </c>
      <c r="I37" s="26">
        <f t="shared" si="4"/>
        <v>30.799999999999997</v>
      </c>
      <c r="J37" s="24">
        <v>5.5</v>
      </c>
      <c r="K37" s="25">
        <v>5.6</v>
      </c>
      <c r="L37" s="26">
        <f t="shared" si="5"/>
        <v>11.1</v>
      </c>
      <c r="M37" s="26">
        <v>2</v>
      </c>
      <c r="N37" s="28">
        <f t="shared" si="6"/>
        <v>22.2</v>
      </c>
      <c r="O37" s="55">
        <v>22.2</v>
      </c>
      <c r="P37" s="26">
        <v>3.2</v>
      </c>
      <c r="Q37" s="28">
        <f t="shared" si="7"/>
        <v>71.040000000000006</v>
      </c>
    </row>
    <row r="38" spans="1:20" ht="20.25" customHeight="1" x14ac:dyDescent="0.25">
      <c r="A38" s="33"/>
      <c r="B38" s="58" t="s">
        <v>75</v>
      </c>
      <c r="C38" s="33"/>
      <c r="D38" s="32"/>
      <c r="E38" s="1"/>
      <c r="F38" s="54" t="s">
        <v>24</v>
      </c>
      <c r="G38" s="26">
        <v>5.5</v>
      </c>
      <c r="H38" s="25">
        <v>3.45</v>
      </c>
      <c r="I38" s="26">
        <f t="shared" si="4"/>
        <v>18.975000000000001</v>
      </c>
      <c r="J38" s="24">
        <v>5.5</v>
      </c>
      <c r="K38" s="25">
        <v>3.45</v>
      </c>
      <c r="L38" s="26">
        <f t="shared" si="5"/>
        <v>8.9499999999999993</v>
      </c>
      <c r="M38" s="26">
        <v>2</v>
      </c>
      <c r="N38" s="28">
        <f t="shared" si="6"/>
        <v>17.899999999999999</v>
      </c>
      <c r="O38" s="55">
        <v>17.899999999999999</v>
      </c>
      <c r="P38" s="26">
        <v>3.2</v>
      </c>
      <c r="Q38" s="28">
        <f t="shared" si="7"/>
        <v>57.28</v>
      </c>
    </row>
    <row r="39" spans="1:20" ht="19.5" customHeight="1" x14ac:dyDescent="0.25">
      <c r="A39" s="33">
        <v>19</v>
      </c>
      <c r="B39" s="60" t="s">
        <v>141</v>
      </c>
      <c r="C39" s="33" t="s">
        <v>6</v>
      </c>
      <c r="D39" s="32">
        <v>129.72</v>
      </c>
      <c r="E39" s="1"/>
      <c r="F39" s="54" t="s">
        <v>26</v>
      </c>
      <c r="G39" s="26">
        <v>5.5</v>
      </c>
      <c r="H39" s="25">
        <v>2.8</v>
      </c>
      <c r="I39" s="26">
        <f t="shared" si="4"/>
        <v>15.399999999999999</v>
      </c>
      <c r="J39" s="24">
        <v>5.5</v>
      </c>
      <c r="K39" s="25">
        <v>2.8</v>
      </c>
      <c r="L39" s="26">
        <f t="shared" si="5"/>
        <v>8.3000000000000007</v>
      </c>
      <c r="M39" s="26">
        <v>2</v>
      </c>
      <c r="N39" s="28">
        <f t="shared" si="6"/>
        <v>16.600000000000001</v>
      </c>
      <c r="O39" s="55">
        <v>16.600000000000001</v>
      </c>
      <c r="P39" s="26">
        <v>3.2</v>
      </c>
      <c r="Q39" s="28">
        <f t="shared" si="7"/>
        <v>53.120000000000005</v>
      </c>
    </row>
    <row r="40" spans="1:20" ht="19.5" customHeight="1" x14ac:dyDescent="0.25">
      <c r="A40" s="33">
        <v>20</v>
      </c>
      <c r="B40" s="60" t="s">
        <v>207</v>
      </c>
      <c r="C40" s="33" t="s">
        <v>6</v>
      </c>
      <c r="D40" s="32">
        <v>47.99</v>
      </c>
      <c r="E40" s="1"/>
      <c r="F40" s="54" t="s">
        <v>25</v>
      </c>
      <c r="G40" s="26">
        <v>5.5</v>
      </c>
      <c r="H40" s="25">
        <v>5.75</v>
      </c>
      <c r="I40" s="26">
        <f t="shared" si="4"/>
        <v>31.625</v>
      </c>
      <c r="J40" s="24">
        <v>5.5</v>
      </c>
      <c r="K40" s="25">
        <v>5.75</v>
      </c>
      <c r="L40" s="26">
        <f t="shared" si="5"/>
        <v>11.25</v>
      </c>
      <c r="M40" s="26">
        <v>2</v>
      </c>
      <c r="N40" s="28">
        <f t="shared" si="6"/>
        <v>22.5</v>
      </c>
      <c r="O40" s="55">
        <v>22.5</v>
      </c>
      <c r="P40" s="26">
        <v>3.2</v>
      </c>
      <c r="Q40" s="28">
        <f t="shared" si="7"/>
        <v>72</v>
      </c>
      <c r="S40" s="156" t="s">
        <v>51</v>
      </c>
    </row>
    <row r="41" spans="1:20" ht="30" customHeight="1" x14ac:dyDescent="0.25">
      <c r="A41" s="33">
        <v>21</v>
      </c>
      <c r="B41" s="60" t="s">
        <v>143</v>
      </c>
      <c r="C41" s="33" t="s">
        <v>6</v>
      </c>
      <c r="D41" s="32">
        <v>3.98</v>
      </c>
      <c r="E41" s="1"/>
      <c r="F41" s="54" t="s">
        <v>61</v>
      </c>
      <c r="G41" s="26">
        <v>5.5</v>
      </c>
      <c r="H41" s="25">
        <v>11.9</v>
      </c>
      <c r="I41" s="26">
        <f t="shared" si="4"/>
        <v>65.45</v>
      </c>
      <c r="J41" s="24">
        <v>5.5</v>
      </c>
      <c r="K41" s="25">
        <v>11.9</v>
      </c>
      <c r="L41" s="26">
        <f t="shared" si="5"/>
        <v>17.399999999999999</v>
      </c>
      <c r="M41" s="26">
        <v>2</v>
      </c>
      <c r="N41" s="28">
        <f t="shared" si="6"/>
        <v>34.799999999999997</v>
      </c>
      <c r="O41" s="55">
        <v>34.799999999999997</v>
      </c>
      <c r="P41" s="26">
        <v>3.2</v>
      </c>
      <c r="Q41" s="28">
        <f t="shared" si="7"/>
        <v>111.36</v>
      </c>
      <c r="S41" s="157">
        <v>65.45</v>
      </c>
      <c r="T41" s="158" t="s">
        <v>61</v>
      </c>
    </row>
    <row r="42" spans="1:20" ht="18.75" customHeight="1" x14ac:dyDescent="0.25">
      <c r="A42" s="33">
        <v>22</v>
      </c>
      <c r="B42" s="149" t="s">
        <v>152</v>
      </c>
      <c r="C42" s="33" t="s">
        <v>8</v>
      </c>
      <c r="D42" s="33">
        <v>77.42</v>
      </c>
      <c r="E42" s="1"/>
      <c r="F42" s="54" t="s">
        <v>63</v>
      </c>
      <c r="G42" s="25">
        <v>4</v>
      </c>
      <c r="H42" s="25">
        <v>3.3</v>
      </c>
      <c r="I42" s="26">
        <f t="shared" si="4"/>
        <v>13.2</v>
      </c>
      <c r="J42" s="55">
        <v>4</v>
      </c>
      <c r="K42" s="25">
        <v>3.3</v>
      </c>
      <c r="L42" s="26">
        <f t="shared" si="5"/>
        <v>7.3</v>
      </c>
      <c r="M42" s="26">
        <v>2</v>
      </c>
      <c r="N42" s="28">
        <f t="shared" si="6"/>
        <v>14.6</v>
      </c>
      <c r="O42" s="55">
        <v>14.6</v>
      </c>
      <c r="P42" s="26">
        <v>3.2</v>
      </c>
      <c r="Q42" s="28">
        <f t="shared" si="7"/>
        <v>46.72</v>
      </c>
      <c r="S42" s="157">
        <v>67.38</v>
      </c>
      <c r="T42" s="158" t="s">
        <v>33</v>
      </c>
    </row>
    <row r="43" spans="1:20" ht="42.75" customHeight="1" x14ac:dyDescent="0.25">
      <c r="A43" s="33">
        <v>23</v>
      </c>
      <c r="B43" s="34" t="s">
        <v>192</v>
      </c>
      <c r="C43" s="33" t="s">
        <v>6</v>
      </c>
      <c r="D43" s="32">
        <v>129.72</v>
      </c>
      <c r="E43" s="1"/>
      <c r="F43" s="54" t="s">
        <v>64</v>
      </c>
      <c r="G43" s="56">
        <v>4</v>
      </c>
      <c r="H43" s="56">
        <v>2.2000000000000002</v>
      </c>
      <c r="I43" s="56">
        <f t="shared" si="4"/>
        <v>8.8000000000000007</v>
      </c>
      <c r="J43" s="55">
        <v>4</v>
      </c>
      <c r="K43" s="25">
        <v>2.2000000000000002</v>
      </c>
      <c r="L43" s="25">
        <f t="shared" si="5"/>
        <v>6.2</v>
      </c>
      <c r="M43" s="25">
        <v>2</v>
      </c>
      <c r="N43" s="57">
        <f t="shared" si="6"/>
        <v>12.4</v>
      </c>
      <c r="O43" s="55">
        <v>12.4</v>
      </c>
      <c r="P43" s="26">
        <v>3.2</v>
      </c>
      <c r="Q43" s="28">
        <f t="shared" si="7"/>
        <v>39.680000000000007</v>
      </c>
      <c r="S43" s="157">
        <v>16.239999999999998</v>
      </c>
      <c r="T43" s="158" t="s">
        <v>109</v>
      </c>
    </row>
    <row r="44" spans="1:20" ht="19.5" customHeight="1" x14ac:dyDescent="0.25">
      <c r="A44" s="33">
        <v>24</v>
      </c>
      <c r="B44" s="148" t="s">
        <v>153</v>
      </c>
      <c r="C44" s="33" t="s">
        <v>8</v>
      </c>
      <c r="D44" s="32">
        <v>77.42</v>
      </c>
      <c r="E44" s="1"/>
      <c r="F44" s="54" t="s">
        <v>27</v>
      </c>
      <c r="G44" s="25">
        <v>4</v>
      </c>
      <c r="H44" s="25">
        <v>2.8</v>
      </c>
      <c r="I44" s="26">
        <f t="shared" si="4"/>
        <v>11.2</v>
      </c>
      <c r="J44" s="55">
        <v>4</v>
      </c>
      <c r="K44" s="25">
        <v>2.8</v>
      </c>
      <c r="L44" s="26">
        <f t="shared" si="5"/>
        <v>6.8</v>
      </c>
      <c r="M44" s="26">
        <v>2</v>
      </c>
      <c r="N44" s="28">
        <f t="shared" si="6"/>
        <v>13.6</v>
      </c>
      <c r="O44" s="55">
        <v>13.6</v>
      </c>
      <c r="P44" s="26">
        <v>3.2</v>
      </c>
      <c r="Q44" s="28">
        <f t="shared" si="7"/>
        <v>43.52</v>
      </c>
      <c r="S44" s="159">
        <f>SUM(S41:S43)</f>
        <v>149.07</v>
      </c>
      <c r="T44" s="100"/>
    </row>
    <row r="45" spans="1:20" ht="27.75" customHeight="1" x14ac:dyDescent="0.25">
      <c r="A45" s="33">
        <v>25</v>
      </c>
      <c r="B45" s="148" t="s">
        <v>166</v>
      </c>
      <c r="C45" s="33" t="s">
        <v>8</v>
      </c>
      <c r="D45" s="32">
        <v>80.22</v>
      </c>
      <c r="E45" s="1"/>
      <c r="F45" s="54" t="s">
        <v>62</v>
      </c>
      <c r="G45" s="25">
        <v>4</v>
      </c>
      <c r="H45" s="25">
        <v>2.2999999999999998</v>
      </c>
      <c r="I45" s="26">
        <f t="shared" si="4"/>
        <v>9.1999999999999993</v>
      </c>
      <c r="J45" s="55">
        <v>4</v>
      </c>
      <c r="K45" s="25">
        <v>2.2999999999999998</v>
      </c>
      <c r="L45" s="26">
        <f t="shared" si="5"/>
        <v>6.3</v>
      </c>
      <c r="M45" s="26">
        <v>2</v>
      </c>
      <c r="N45" s="28">
        <f t="shared" si="6"/>
        <v>12.6</v>
      </c>
      <c r="O45" s="55">
        <v>12.6</v>
      </c>
      <c r="P45" s="26">
        <v>3.2</v>
      </c>
      <c r="Q45" s="28">
        <f t="shared" si="7"/>
        <v>40.32</v>
      </c>
      <c r="S45" s="156" t="s">
        <v>52</v>
      </c>
      <c r="T45" s="100"/>
    </row>
    <row r="46" spans="1:20" ht="27.75" customHeight="1" x14ac:dyDescent="0.25">
      <c r="A46" s="33">
        <v>26</v>
      </c>
      <c r="B46" s="148" t="s">
        <v>206</v>
      </c>
      <c r="C46" s="33" t="s">
        <v>6</v>
      </c>
      <c r="D46" s="32">
        <v>33.21</v>
      </c>
      <c r="E46" s="1"/>
      <c r="F46" s="54" t="s">
        <v>33</v>
      </c>
      <c r="G46" s="25">
        <v>5.5</v>
      </c>
      <c r="H46" s="25">
        <v>12.25</v>
      </c>
      <c r="I46" s="26">
        <f t="shared" si="4"/>
        <v>67.375</v>
      </c>
      <c r="J46" s="55">
        <v>5.5</v>
      </c>
      <c r="K46" s="25">
        <v>12.25</v>
      </c>
      <c r="L46" s="26">
        <f t="shared" si="5"/>
        <v>17.75</v>
      </c>
      <c r="M46" s="26">
        <v>2</v>
      </c>
      <c r="N46" s="28">
        <f t="shared" si="6"/>
        <v>35.5</v>
      </c>
      <c r="O46" s="55">
        <v>35.5</v>
      </c>
      <c r="P46" s="26">
        <v>3.2</v>
      </c>
      <c r="Q46" s="28">
        <f t="shared" si="7"/>
        <v>113.60000000000001</v>
      </c>
      <c r="S46" s="157">
        <v>32.18</v>
      </c>
      <c r="T46" s="158" t="s">
        <v>65</v>
      </c>
    </row>
    <row r="47" spans="1:20" ht="28.5" customHeight="1" x14ac:dyDescent="0.25">
      <c r="A47" s="33">
        <v>27</v>
      </c>
      <c r="B47" s="34" t="s">
        <v>197</v>
      </c>
      <c r="C47" s="33" t="s">
        <v>6</v>
      </c>
      <c r="D47" s="32">
        <v>69.78</v>
      </c>
      <c r="E47" s="1"/>
      <c r="F47" s="54" t="s">
        <v>108</v>
      </c>
      <c r="G47" s="25">
        <v>1.4</v>
      </c>
      <c r="H47" s="25">
        <v>11.6</v>
      </c>
      <c r="I47" s="26">
        <f t="shared" si="4"/>
        <v>16.239999999999998</v>
      </c>
      <c r="J47" s="55">
        <v>1.4</v>
      </c>
      <c r="K47" s="25">
        <v>11.6</v>
      </c>
      <c r="L47" s="26">
        <f t="shared" si="5"/>
        <v>13</v>
      </c>
      <c r="M47" s="26">
        <v>2</v>
      </c>
      <c r="N47" s="28">
        <f t="shared" si="6"/>
        <v>26</v>
      </c>
      <c r="O47" s="55">
        <v>26</v>
      </c>
      <c r="P47" s="26">
        <v>3.2</v>
      </c>
      <c r="Q47" s="28">
        <f t="shared" si="7"/>
        <v>83.2</v>
      </c>
      <c r="S47" s="157">
        <v>15.4</v>
      </c>
      <c r="T47" s="158" t="s">
        <v>66</v>
      </c>
    </row>
    <row r="48" spans="1:20" ht="28.5" customHeight="1" x14ac:dyDescent="0.25">
      <c r="A48" s="33">
        <v>28</v>
      </c>
      <c r="B48" s="181" t="s">
        <v>202</v>
      </c>
      <c r="C48" s="33" t="s">
        <v>8</v>
      </c>
      <c r="D48" s="32">
        <v>235</v>
      </c>
      <c r="E48" s="1"/>
      <c r="F48" s="61" t="s">
        <v>44</v>
      </c>
      <c r="G48" s="37"/>
      <c r="H48" s="37"/>
      <c r="I48" s="37"/>
      <c r="J48" s="36">
        <v>5.5</v>
      </c>
      <c r="K48" s="37">
        <v>5.5</v>
      </c>
      <c r="L48" s="38">
        <f t="shared" si="5"/>
        <v>11</v>
      </c>
      <c r="M48" s="38">
        <v>2</v>
      </c>
      <c r="N48" s="40">
        <f t="shared" si="6"/>
        <v>22</v>
      </c>
      <c r="O48" s="36">
        <v>17.5</v>
      </c>
      <c r="P48" s="38">
        <v>3.2</v>
      </c>
      <c r="Q48" s="40">
        <f t="shared" si="7"/>
        <v>56</v>
      </c>
      <c r="S48" s="157">
        <v>31.35</v>
      </c>
      <c r="T48" s="158" t="s">
        <v>67</v>
      </c>
    </row>
    <row r="49" spans="1:20" ht="28.5" customHeight="1" x14ac:dyDescent="0.25">
      <c r="A49" s="33">
        <v>29</v>
      </c>
      <c r="B49" s="181" t="s">
        <v>203</v>
      </c>
      <c r="C49" s="33" t="s">
        <v>8</v>
      </c>
      <c r="D49" s="32">
        <v>290</v>
      </c>
      <c r="E49" s="1"/>
      <c r="F49" s="62" t="s">
        <v>80</v>
      </c>
      <c r="G49" s="102" t="s">
        <v>123</v>
      </c>
      <c r="H49" s="45"/>
      <c r="I49" s="63">
        <f>SUM(I35:I48)</f>
        <v>351.51499999999999</v>
      </c>
      <c r="J49" s="44"/>
      <c r="K49" s="45"/>
      <c r="L49" s="102" t="s">
        <v>85</v>
      </c>
      <c r="M49" s="45"/>
      <c r="N49" s="46">
        <f>SUM(N35:N48)</f>
        <v>295.7</v>
      </c>
      <c r="O49" s="44"/>
      <c r="P49" s="47"/>
      <c r="Q49" s="101">
        <f>SUM(Q35:Q48)</f>
        <v>931.84000000000015</v>
      </c>
      <c r="R49" s="160" t="s">
        <v>107</v>
      </c>
      <c r="S49" s="157">
        <v>48.6</v>
      </c>
      <c r="T49" s="158" t="s">
        <v>68</v>
      </c>
    </row>
    <row r="50" spans="1:20" ht="20.25" customHeight="1" x14ac:dyDescent="0.25">
      <c r="A50" s="33">
        <v>30</v>
      </c>
      <c r="B50" s="181" t="s">
        <v>201</v>
      </c>
      <c r="C50" s="33" t="s">
        <v>6</v>
      </c>
      <c r="D50" s="32">
        <v>66.42</v>
      </c>
      <c r="E50" s="1"/>
      <c r="F50" s="72" t="s">
        <v>122</v>
      </c>
      <c r="G50" s="127"/>
      <c r="H50" s="71"/>
      <c r="I50" s="134"/>
      <c r="J50" s="127"/>
      <c r="K50" s="71"/>
      <c r="L50" s="71"/>
      <c r="M50" s="71"/>
      <c r="N50" s="118"/>
      <c r="O50" s="71"/>
      <c r="P50" s="19"/>
      <c r="Q50" s="16">
        <v>24.54</v>
      </c>
      <c r="R50" s="160"/>
      <c r="S50" s="159">
        <f>SUM(S46:S49)</f>
        <v>127.53</v>
      </c>
      <c r="T50" s="100"/>
    </row>
    <row r="51" spans="1:20" ht="27.75" customHeight="1" x14ac:dyDescent="0.25">
      <c r="A51" s="33">
        <v>31</v>
      </c>
      <c r="B51" s="181" t="s">
        <v>205</v>
      </c>
      <c r="C51" s="33" t="s">
        <v>8</v>
      </c>
      <c r="D51" s="32">
        <v>52</v>
      </c>
      <c r="E51" s="1"/>
      <c r="F51" s="41" t="s">
        <v>47</v>
      </c>
      <c r="G51" s="42"/>
      <c r="H51" s="42"/>
      <c r="I51" s="42"/>
      <c r="J51" s="42"/>
      <c r="K51" s="42"/>
      <c r="L51" s="42"/>
      <c r="M51" s="42"/>
      <c r="N51" s="42"/>
      <c r="O51" s="42"/>
      <c r="P51" s="104"/>
      <c r="Q51" s="66">
        <f>Q49-Q50</f>
        <v>907.30000000000018</v>
      </c>
      <c r="R51" s="160" t="s">
        <v>107</v>
      </c>
      <c r="S51" s="161" t="s">
        <v>69</v>
      </c>
      <c r="T51" s="100"/>
    </row>
    <row r="52" spans="1:20" ht="28.5" customHeight="1" x14ac:dyDescent="0.25">
      <c r="A52" s="33">
        <v>32</v>
      </c>
      <c r="B52" s="60" t="s">
        <v>189</v>
      </c>
      <c r="C52" s="33" t="s">
        <v>6</v>
      </c>
      <c r="D52" s="32">
        <v>21.87</v>
      </c>
      <c r="E52" s="1"/>
      <c r="F52" s="68" t="s">
        <v>82</v>
      </c>
      <c r="G52" s="65">
        <v>129.72</v>
      </c>
      <c r="H52" s="25"/>
      <c r="I52" s="64"/>
      <c r="J52" s="25"/>
      <c r="K52" s="64"/>
      <c r="L52" s="90"/>
      <c r="M52" s="90"/>
      <c r="N52" s="90"/>
      <c r="O52" s="90"/>
      <c r="P52" s="99"/>
      <c r="Q52" s="28"/>
      <c r="R52" s="160"/>
      <c r="S52" s="162">
        <f>S44+S50</f>
        <v>276.60000000000002</v>
      </c>
      <c r="T52" s="163" t="s">
        <v>70</v>
      </c>
    </row>
    <row r="53" spans="1:20" ht="30" customHeight="1" x14ac:dyDescent="0.25">
      <c r="A53" s="33">
        <v>33</v>
      </c>
      <c r="B53" s="60" t="s">
        <v>190</v>
      </c>
      <c r="C53" s="33" t="s">
        <v>6</v>
      </c>
      <c r="D53" s="32">
        <v>16.05</v>
      </c>
      <c r="E53" s="1"/>
      <c r="F53" s="41" t="s">
        <v>83</v>
      </c>
      <c r="G53" s="189" t="s">
        <v>199</v>
      </c>
      <c r="H53" s="76"/>
      <c r="I53" s="138">
        <f>I18+I49</f>
        <v>731.52749999999992</v>
      </c>
      <c r="J53" s="77"/>
      <c r="K53" s="77"/>
      <c r="L53" s="103" t="s">
        <v>198</v>
      </c>
      <c r="M53" s="77"/>
      <c r="N53" s="138">
        <f>N49+N18</f>
        <v>605</v>
      </c>
      <c r="O53" s="78"/>
      <c r="P53" s="79"/>
      <c r="Q53" s="112">
        <f>Q51+Q20</f>
        <v>1858.0900000000001</v>
      </c>
      <c r="R53" s="160" t="s">
        <v>107</v>
      </c>
    </row>
    <row r="54" spans="1:20" ht="29.25" customHeight="1" x14ac:dyDescent="0.25">
      <c r="A54" s="33">
        <v>34</v>
      </c>
      <c r="B54" s="60" t="s">
        <v>188</v>
      </c>
      <c r="C54" s="33" t="s">
        <v>6</v>
      </c>
      <c r="D54" s="32">
        <v>6.03</v>
      </c>
      <c r="E54" s="1"/>
      <c r="F54" s="72" t="s">
        <v>50</v>
      </c>
      <c r="G54" s="80"/>
      <c r="H54" s="80"/>
      <c r="I54" s="71">
        <v>276.60000000000002</v>
      </c>
      <c r="J54" s="81"/>
      <c r="K54" s="81"/>
      <c r="L54" s="81"/>
      <c r="M54" s="81"/>
      <c r="N54" s="81"/>
      <c r="O54" s="82"/>
      <c r="P54" s="83"/>
      <c r="Q54" s="84"/>
    </row>
    <row r="55" spans="1:20" ht="41.25" customHeight="1" x14ac:dyDescent="0.25">
      <c r="A55" s="33">
        <v>35</v>
      </c>
      <c r="B55" s="60" t="s">
        <v>230</v>
      </c>
      <c r="C55" s="33" t="s">
        <v>6</v>
      </c>
      <c r="D55" s="32">
        <v>3.01</v>
      </c>
      <c r="E55" s="1"/>
      <c r="F55" s="52" t="s">
        <v>73</v>
      </c>
      <c r="G55" s="85"/>
      <c r="H55" s="85"/>
      <c r="I55" s="113">
        <f>I53-I54</f>
        <v>454.9274999999999</v>
      </c>
      <c r="J55" s="132" t="s">
        <v>127</v>
      </c>
      <c r="K55" s="86"/>
      <c r="L55" s="86"/>
      <c r="M55" s="86"/>
      <c r="N55" s="86"/>
      <c r="O55" s="87"/>
      <c r="P55" s="88"/>
      <c r="Q55" s="89"/>
    </row>
    <row r="56" spans="1:20" ht="30" customHeight="1" x14ac:dyDescent="0.25">
      <c r="A56" s="33">
        <v>36</v>
      </c>
      <c r="B56" s="60" t="s">
        <v>144</v>
      </c>
      <c r="C56" s="33" t="s">
        <v>6</v>
      </c>
      <c r="D56" s="32">
        <v>1.99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31.5" customHeight="1" x14ac:dyDescent="0.25">
      <c r="A57" s="33">
        <v>37</v>
      </c>
      <c r="B57" s="60" t="s">
        <v>187</v>
      </c>
      <c r="C57" s="33" t="s">
        <v>6</v>
      </c>
      <c r="D57" s="32">
        <v>1.99</v>
      </c>
      <c r="E57" s="1"/>
      <c r="F57" s="151" t="s">
        <v>78</v>
      </c>
      <c r="G57" s="152"/>
      <c r="H57" s="152"/>
      <c r="I57" s="81" t="s">
        <v>15</v>
      </c>
      <c r="J57" s="81" t="s">
        <v>16</v>
      </c>
      <c r="K57" s="81"/>
      <c r="L57" s="81"/>
      <c r="M57" s="81"/>
      <c r="N57" s="81" t="s">
        <v>32</v>
      </c>
      <c r="O57" s="81" t="s">
        <v>77</v>
      </c>
      <c r="P57" s="83" t="s">
        <v>13</v>
      </c>
      <c r="Q57" s="118" t="s">
        <v>147</v>
      </c>
      <c r="R57" s="3"/>
      <c r="S57" s="3"/>
      <c r="T57" s="3"/>
    </row>
    <row r="58" spans="1:20" ht="27.75" customHeight="1" x14ac:dyDescent="0.25">
      <c r="A58" s="33">
        <v>38</v>
      </c>
      <c r="B58" s="60" t="s">
        <v>145</v>
      </c>
      <c r="C58" s="33" t="s">
        <v>19</v>
      </c>
      <c r="D58" s="32">
        <v>23</v>
      </c>
      <c r="E58" s="1"/>
      <c r="F58" s="23" t="s">
        <v>76</v>
      </c>
      <c r="G58" s="59"/>
      <c r="H58" s="59"/>
      <c r="I58" s="90">
        <v>12.5</v>
      </c>
      <c r="J58" s="90">
        <v>37</v>
      </c>
      <c r="K58" s="90"/>
      <c r="L58" s="90"/>
      <c r="M58" s="91">
        <f>SUM(I58:J58)</f>
        <v>49.5</v>
      </c>
      <c r="N58" s="90">
        <v>2</v>
      </c>
      <c r="O58" s="150">
        <f>M58*N58</f>
        <v>99</v>
      </c>
      <c r="P58" s="99">
        <v>7</v>
      </c>
      <c r="Q58" s="164">
        <f>O58*P58</f>
        <v>693</v>
      </c>
    </row>
    <row r="59" spans="1:20" ht="20.25" customHeight="1" x14ac:dyDescent="0.25">
      <c r="A59" s="33">
        <v>39</v>
      </c>
      <c r="B59" s="60" t="s">
        <v>215</v>
      </c>
      <c r="C59" s="33" t="s">
        <v>8</v>
      </c>
      <c r="D59" s="32">
        <v>128</v>
      </c>
      <c r="E59" s="1"/>
      <c r="F59" s="23"/>
      <c r="G59" s="59"/>
      <c r="H59" s="59"/>
      <c r="I59" s="90"/>
      <c r="J59" s="90"/>
      <c r="K59" s="90"/>
      <c r="L59" s="90"/>
      <c r="M59" s="91"/>
      <c r="N59" s="90"/>
      <c r="O59" s="150"/>
      <c r="P59" s="99"/>
      <c r="Q59" s="164"/>
    </row>
    <row r="60" spans="1:20" ht="19.5" customHeight="1" x14ac:dyDescent="0.25">
      <c r="A60" s="33">
        <v>40</v>
      </c>
      <c r="B60" s="34" t="s">
        <v>182</v>
      </c>
      <c r="C60" s="33" t="s">
        <v>8</v>
      </c>
      <c r="D60" s="32">
        <v>128</v>
      </c>
      <c r="E60" s="1"/>
      <c r="F60" s="23" t="s">
        <v>93</v>
      </c>
      <c r="G60" s="59"/>
      <c r="H60" s="59"/>
      <c r="I60" s="90"/>
      <c r="J60" s="90"/>
      <c r="K60" s="90"/>
      <c r="L60" s="90"/>
      <c r="M60" s="90"/>
      <c r="N60" s="90"/>
      <c r="O60" s="26"/>
      <c r="P60" s="99"/>
      <c r="Q60" s="28">
        <v>9</v>
      </c>
    </row>
    <row r="61" spans="1:20" ht="27.75" customHeight="1" x14ac:dyDescent="0.25">
      <c r="A61" s="33">
        <v>41</v>
      </c>
      <c r="B61" s="67" t="s">
        <v>183</v>
      </c>
      <c r="C61" s="33" t="s">
        <v>6</v>
      </c>
      <c r="D61" s="32">
        <v>129.72</v>
      </c>
      <c r="E61" s="1"/>
      <c r="F61" s="68" t="s">
        <v>20</v>
      </c>
      <c r="G61" s="98"/>
      <c r="H61" s="98"/>
      <c r="I61" s="91"/>
      <c r="J61" s="91"/>
      <c r="K61" s="91"/>
      <c r="L61" s="91"/>
      <c r="M61" s="91"/>
      <c r="N61" s="90"/>
      <c r="O61" s="26"/>
      <c r="P61" s="99"/>
      <c r="Q61" s="165">
        <f>Q58-Q60</f>
        <v>684</v>
      </c>
    </row>
    <row r="62" spans="1:20" ht="18" customHeight="1" x14ac:dyDescent="0.25">
      <c r="A62" s="33"/>
      <c r="B62" s="31" t="s">
        <v>101</v>
      </c>
      <c r="C62" s="33"/>
      <c r="D62" s="32"/>
      <c r="E62" s="1"/>
      <c r="F62" s="23"/>
      <c r="G62" s="59"/>
      <c r="H62" s="59"/>
      <c r="I62" s="59"/>
      <c r="J62" s="90"/>
      <c r="K62" s="90"/>
      <c r="L62" s="90" t="s">
        <v>97</v>
      </c>
      <c r="M62" s="90"/>
      <c r="N62" s="90"/>
      <c r="O62" s="133"/>
      <c r="P62" s="99"/>
      <c r="Q62" s="166"/>
    </row>
    <row r="63" spans="1:20" ht="19.5" customHeight="1" x14ac:dyDescent="0.25">
      <c r="A63" s="33"/>
      <c r="B63" s="29" t="s">
        <v>12</v>
      </c>
      <c r="C63" s="33"/>
      <c r="D63" s="32"/>
      <c r="E63" s="1"/>
      <c r="F63" s="35" t="s">
        <v>79</v>
      </c>
      <c r="G63" s="74"/>
      <c r="H63" s="74">
        <v>37</v>
      </c>
      <c r="I63" s="74">
        <v>12.5</v>
      </c>
      <c r="J63" s="96">
        <v>12.5</v>
      </c>
      <c r="K63" s="96">
        <v>42</v>
      </c>
      <c r="L63" s="190">
        <f>SUM(H63:K63)</f>
        <v>104</v>
      </c>
      <c r="M63" s="96" t="s">
        <v>8</v>
      </c>
      <c r="N63" s="96"/>
      <c r="O63" s="191"/>
      <c r="P63" s="192"/>
      <c r="Q63" s="193"/>
    </row>
    <row r="64" spans="1:20" ht="30.75" customHeight="1" x14ac:dyDescent="0.25">
      <c r="A64" s="33">
        <v>42</v>
      </c>
      <c r="B64" s="60" t="s">
        <v>91</v>
      </c>
      <c r="C64" s="33" t="s">
        <v>6</v>
      </c>
      <c r="D64" s="32">
        <v>684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23" ht="19.5" customHeight="1" x14ac:dyDescent="0.25">
      <c r="A65" s="33"/>
      <c r="B65" s="58" t="s">
        <v>172</v>
      </c>
      <c r="C65" s="33"/>
      <c r="D65" s="32"/>
      <c r="E65" s="1"/>
      <c r="F65" s="59"/>
      <c r="G65" s="59"/>
      <c r="H65" s="59"/>
      <c r="I65" s="59"/>
      <c r="J65" s="90"/>
      <c r="K65" s="90"/>
      <c r="L65" s="91"/>
      <c r="M65" s="90"/>
      <c r="N65" s="90"/>
      <c r="O65" s="133"/>
      <c r="P65" s="99"/>
      <c r="Q65" s="100"/>
      <c r="S65" s="167"/>
      <c r="T65" s="182" t="s">
        <v>219</v>
      </c>
      <c r="U65" s="183"/>
      <c r="V65" s="183"/>
      <c r="W65" s="184"/>
    </row>
    <row r="66" spans="1:23" ht="27" customHeight="1" x14ac:dyDescent="0.25">
      <c r="A66" s="33">
        <v>43</v>
      </c>
      <c r="B66" s="60" t="s">
        <v>200</v>
      </c>
      <c r="C66" s="33" t="s">
        <v>19</v>
      </c>
      <c r="D66" s="32">
        <v>1</v>
      </c>
      <c r="E66" s="1"/>
      <c r="F66" s="153" t="s">
        <v>158</v>
      </c>
      <c r="G66" s="110"/>
      <c r="H66" s="110"/>
      <c r="I66" s="110"/>
      <c r="J66" s="110"/>
      <c r="K66" s="154"/>
      <c r="L66" s="12" t="s">
        <v>193</v>
      </c>
      <c r="M66" s="83"/>
      <c r="N66" s="83"/>
      <c r="O66" s="83" t="s">
        <v>154</v>
      </c>
      <c r="P66" s="83" t="s">
        <v>155</v>
      </c>
      <c r="Q66" s="19" t="s">
        <v>14</v>
      </c>
      <c r="R66" s="19" t="s">
        <v>156</v>
      </c>
      <c r="S66" s="16" t="s">
        <v>157</v>
      </c>
      <c r="T66" s="55" t="s">
        <v>194</v>
      </c>
      <c r="U66" s="90" t="s">
        <v>195</v>
      </c>
      <c r="V66" s="194" t="s">
        <v>196</v>
      </c>
    </row>
    <row r="67" spans="1:23" ht="26.25" customHeight="1" x14ac:dyDescent="0.25">
      <c r="A67" s="33">
        <v>44</v>
      </c>
      <c r="B67" s="34" t="s">
        <v>174</v>
      </c>
      <c r="C67" s="33" t="s">
        <v>19</v>
      </c>
      <c r="D67" s="32">
        <v>1</v>
      </c>
      <c r="E67" s="1"/>
      <c r="F67" s="119" t="s">
        <v>72</v>
      </c>
      <c r="G67" s="25">
        <v>1.7</v>
      </c>
      <c r="H67" s="25">
        <v>1.84</v>
      </c>
      <c r="I67" s="64">
        <f>G67*H67</f>
        <v>3.1280000000000001</v>
      </c>
      <c r="J67" s="25">
        <v>21</v>
      </c>
      <c r="K67" s="57">
        <f>I67*J67</f>
        <v>65.688000000000002</v>
      </c>
      <c r="L67" s="25">
        <v>1.7</v>
      </c>
      <c r="M67" s="25">
        <v>1.7</v>
      </c>
      <c r="N67" s="25">
        <v>1.84</v>
      </c>
      <c r="O67" s="150">
        <f>SUM(L67:N67)</f>
        <v>5.24</v>
      </c>
      <c r="P67" s="99">
        <v>0.3</v>
      </c>
      <c r="Q67" s="150">
        <f>O67*P67</f>
        <v>1.5720000000000001</v>
      </c>
      <c r="R67" s="25">
        <v>21</v>
      </c>
      <c r="S67" s="164">
        <f>Q67*R67</f>
        <v>33.012</v>
      </c>
      <c r="T67" s="24">
        <v>5.24</v>
      </c>
      <c r="U67" s="99">
        <v>21</v>
      </c>
      <c r="V67" s="28">
        <f>T67*U67</f>
        <v>110.04</v>
      </c>
    </row>
    <row r="68" spans="1:23" ht="27" customHeight="1" x14ac:dyDescent="0.25">
      <c r="A68" s="33">
        <v>45</v>
      </c>
      <c r="B68" s="34" t="s">
        <v>173</v>
      </c>
      <c r="C68" s="33" t="s">
        <v>19</v>
      </c>
      <c r="D68" s="32">
        <v>1</v>
      </c>
      <c r="E68" s="1"/>
      <c r="F68" s="119" t="s">
        <v>72</v>
      </c>
      <c r="G68" s="25">
        <v>1.7</v>
      </c>
      <c r="H68" s="25">
        <v>1.3</v>
      </c>
      <c r="I68" s="64">
        <f>G68*H68</f>
        <v>2.21</v>
      </c>
      <c r="J68" s="25">
        <v>1</v>
      </c>
      <c r="K68" s="57">
        <f>I68*J68</f>
        <v>2.21</v>
      </c>
      <c r="L68" s="25">
        <v>1.7</v>
      </c>
      <c r="M68" s="25">
        <v>1.7</v>
      </c>
      <c r="N68" s="25">
        <v>1.3</v>
      </c>
      <c r="O68" s="150">
        <f>SUM(L68:N68)</f>
        <v>4.7</v>
      </c>
      <c r="P68" s="99">
        <v>0.3</v>
      </c>
      <c r="Q68" s="150">
        <f>O68*P68</f>
        <v>1.41</v>
      </c>
      <c r="R68" s="25">
        <v>1</v>
      </c>
      <c r="S68" s="164">
        <f>Q68*R68</f>
        <v>1.41</v>
      </c>
      <c r="T68" s="24">
        <v>4.7</v>
      </c>
      <c r="U68" s="99">
        <v>1</v>
      </c>
      <c r="V68" s="28">
        <f>T68*U68</f>
        <v>4.7</v>
      </c>
    </row>
    <row r="69" spans="1:23" ht="28.5" customHeight="1" x14ac:dyDescent="0.25">
      <c r="A69" s="33">
        <v>46</v>
      </c>
      <c r="B69" s="60" t="s">
        <v>175</v>
      </c>
      <c r="C69" s="33" t="s">
        <v>19</v>
      </c>
      <c r="D69" s="32">
        <v>1</v>
      </c>
      <c r="E69" s="1"/>
      <c r="F69" s="119" t="s">
        <v>71</v>
      </c>
      <c r="G69" s="25">
        <v>1.7</v>
      </c>
      <c r="H69" s="25">
        <v>1.84</v>
      </c>
      <c r="I69" s="64">
        <f>G69*H69</f>
        <v>3.1280000000000001</v>
      </c>
      <c r="J69" s="25">
        <v>17</v>
      </c>
      <c r="K69" s="57">
        <f>I69*J69</f>
        <v>53.176000000000002</v>
      </c>
      <c r="L69" s="25">
        <v>1.7</v>
      </c>
      <c r="M69" s="25">
        <v>1.7</v>
      </c>
      <c r="N69" s="25">
        <v>1.84</v>
      </c>
      <c r="O69" s="150">
        <f>SUM(L69:N69)</f>
        <v>5.24</v>
      </c>
      <c r="P69" s="99">
        <v>0.3</v>
      </c>
      <c r="Q69" s="150">
        <f>O69*P69</f>
        <v>1.5720000000000001</v>
      </c>
      <c r="R69" s="25">
        <v>17</v>
      </c>
      <c r="S69" s="164">
        <f>Q69*R69</f>
        <v>26.724</v>
      </c>
      <c r="T69" s="24">
        <v>5.24</v>
      </c>
      <c r="U69" s="99">
        <v>17</v>
      </c>
      <c r="V69" s="28">
        <f>T69*U69</f>
        <v>89.08</v>
      </c>
    </row>
    <row r="70" spans="1:23" ht="30" customHeight="1" x14ac:dyDescent="0.25">
      <c r="A70" s="33">
        <v>47</v>
      </c>
      <c r="B70" s="34" t="s">
        <v>176</v>
      </c>
      <c r="C70" s="33" t="s">
        <v>19</v>
      </c>
      <c r="D70" s="32">
        <v>1</v>
      </c>
      <c r="E70" s="1"/>
      <c r="F70" s="119" t="s">
        <v>71</v>
      </c>
      <c r="G70" s="25">
        <v>1.49</v>
      </c>
      <c r="H70" s="25">
        <v>1.45</v>
      </c>
      <c r="I70" s="64">
        <f>G70*H70</f>
        <v>2.1604999999999999</v>
      </c>
      <c r="J70" s="25">
        <v>4</v>
      </c>
      <c r="K70" s="57">
        <f>I70*J70</f>
        <v>8.6419999999999995</v>
      </c>
      <c r="L70" s="25">
        <v>1.49</v>
      </c>
      <c r="M70" s="25">
        <v>1.49</v>
      </c>
      <c r="N70" s="25">
        <v>1.45</v>
      </c>
      <c r="O70" s="150">
        <f>SUM(L70:N70)</f>
        <v>4.43</v>
      </c>
      <c r="P70" s="99">
        <v>0.3</v>
      </c>
      <c r="Q70" s="150">
        <f>O70*P70</f>
        <v>1.329</v>
      </c>
      <c r="R70" s="25">
        <v>4</v>
      </c>
      <c r="S70" s="164">
        <f>Q70*R70</f>
        <v>5.3159999999999998</v>
      </c>
      <c r="T70" s="55">
        <v>4.43</v>
      </c>
      <c r="U70" s="99">
        <v>4</v>
      </c>
      <c r="V70" s="28">
        <f>T70*U70</f>
        <v>17.72</v>
      </c>
    </row>
    <row r="71" spans="1:23" ht="32.25" customHeight="1" x14ac:dyDescent="0.25">
      <c r="A71" s="33">
        <v>48</v>
      </c>
      <c r="B71" s="34" t="s">
        <v>177</v>
      </c>
      <c r="C71" s="33" t="s">
        <v>19</v>
      </c>
      <c r="D71" s="32">
        <v>1</v>
      </c>
      <c r="E71" s="1"/>
      <c r="F71" s="120" t="s">
        <v>118</v>
      </c>
      <c r="G71" s="102" t="s">
        <v>116</v>
      </c>
      <c r="H71" s="45"/>
      <c r="I71" s="45"/>
      <c r="J71" s="63">
        <f>SUM(J67:J70)</f>
        <v>43</v>
      </c>
      <c r="K71" s="46">
        <f>SUM(K67:K70)</f>
        <v>129.71600000000001</v>
      </c>
      <c r="L71" s="91"/>
      <c r="M71" s="90"/>
      <c r="N71" s="90"/>
      <c r="O71" s="170" t="s">
        <v>216</v>
      </c>
      <c r="P71" s="132"/>
      <c r="Q71" s="170"/>
      <c r="R71" s="111">
        <f>SUM(R67:R70)</f>
        <v>43</v>
      </c>
      <c r="S71" s="46">
        <f>SUM(S67:S70)</f>
        <v>66.462000000000003</v>
      </c>
      <c r="T71" s="44">
        <f>SUM(T67:T70)</f>
        <v>19.61</v>
      </c>
      <c r="U71" s="198">
        <f>SUM(U67:U70)</f>
        <v>43</v>
      </c>
      <c r="V71" s="185">
        <f>SUM(V67:V70)</f>
        <v>221.54</v>
      </c>
      <c r="W71" s="3" t="s">
        <v>8</v>
      </c>
    </row>
    <row r="72" spans="1:23" ht="18" customHeight="1" x14ac:dyDescent="0.25">
      <c r="A72" s="33"/>
      <c r="B72" s="58" t="s">
        <v>102</v>
      </c>
      <c r="C72" s="33"/>
      <c r="D72" s="32"/>
      <c r="E72" s="1"/>
      <c r="F72" s="68" t="s">
        <v>227</v>
      </c>
      <c r="G72" s="59"/>
      <c r="H72" s="59" t="s">
        <v>15</v>
      </c>
      <c r="I72" s="59" t="s">
        <v>156</v>
      </c>
      <c r="J72" s="90" t="s">
        <v>160</v>
      </c>
      <c r="K72" s="90" t="s">
        <v>161</v>
      </c>
      <c r="L72" s="95" t="s">
        <v>162</v>
      </c>
      <c r="M72" s="143"/>
      <c r="N72" s="81" t="s">
        <v>163</v>
      </c>
      <c r="O72" s="174"/>
      <c r="P72" s="99"/>
      <c r="Q72" s="100"/>
      <c r="S72" s="195" t="s">
        <v>204</v>
      </c>
      <c r="T72" s="186">
        <v>222</v>
      </c>
      <c r="U72" s="187">
        <v>1.06</v>
      </c>
      <c r="V72" s="188">
        <f>T72*U72</f>
        <v>235.32000000000002</v>
      </c>
      <c r="W72" s="3" t="s">
        <v>8</v>
      </c>
    </row>
    <row r="73" spans="1:23" ht="19.5" customHeight="1" x14ac:dyDescent="0.25">
      <c r="A73" s="33">
        <v>49</v>
      </c>
      <c r="B73" s="34" t="s">
        <v>96</v>
      </c>
      <c r="C73" s="33" t="s">
        <v>8</v>
      </c>
      <c r="D73" s="32">
        <v>104</v>
      </c>
      <c r="E73" s="1"/>
      <c r="F73" s="119" t="s">
        <v>72</v>
      </c>
      <c r="G73" s="158"/>
      <c r="H73" s="25">
        <v>1.84</v>
      </c>
      <c r="I73" s="25">
        <v>21</v>
      </c>
      <c r="J73" s="64">
        <f>H73*I73</f>
        <v>38.64</v>
      </c>
      <c r="K73" s="25">
        <v>0.1</v>
      </c>
      <c r="L73" s="75">
        <f>J73+K73</f>
        <v>38.74</v>
      </c>
      <c r="M73" s="55"/>
      <c r="N73" s="25">
        <v>77.42</v>
      </c>
      <c r="O73" s="175"/>
      <c r="P73" s="26"/>
      <c r="Q73" s="100"/>
      <c r="S73" s="168"/>
      <c r="T73" s="100" t="s">
        <v>220</v>
      </c>
    </row>
    <row r="74" spans="1:23" ht="29.25" customHeight="1" x14ac:dyDescent="0.25">
      <c r="A74" s="33">
        <v>50</v>
      </c>
      <c r="B74" s="60" t="s">
        <v>148</v>
      </c>
      <c r="C74" s="33" t="s">
        <v>8</v>
      </c>
      <c r="D74" s="32">
        <v>104</v>
      </c>
      <c r="E74" s="1"/>
      <c r="F74" s="119" t="s">
        <v>72</v>
      </c>
      <c r="G74" s="158"/>
      <c r="H74" s="25">
        <v>1.3</v>
      </c>
      <c r="I74" s="25">
        <v>1</v>
      </c>
      <c r="J74" s="64">
        <f>H74*I74</f>
        <v>1.3</v>
      </c>
      <c r="K74" s="25">
        <v>0.1</v>
      </c>
      <c r="L74" s="75">
        <f>J74+K74</f>
        <v>1.4000000000000001</v>
      </c>
      <c r="M74" s="55"/>
      <c r="N74" s="25">
        <v>2.8</v>
      </c>
      <c r="O74" s="175" t="s">
        <v>164</v>
      </c>
      <c r="P74" s="26"/>
      <c r="Q74" s="100"/>
      <c r="S74" s="163">
        <v>1.7</v>
      </c>
      <c r="T74" s="163">
        <v>1.7</v>
      </c>
      <c r="U74" s="3">
        <v>1.77</v>
      </c>
      <c r="V74" s="199">
        <f>SUM(S74:U74)</f>
        <v>5.17</v>
      </c>
    </row>
    <row r="75" spans="1:23" ht="30" customHeight="1" x14ac:dyDescent="0.25">
      <c r="A75" s="33">
        <v>51</v>
      </c>
      <c r="B75" s="60" t="s">
        <v>191</v>
      </c>
      <c r="C75" s="33" t="s">
        <v>19</v>
      </c>
      <c r="D75" s="32">
        <v>34</v>
      </c>
      <c r="E75" s="1"/>
      <c r="F75" s="119" t="s">
        <v>71</v>
      </c>
      <c r="G75" s="158"/>
      <c r="H75" s="25">
        <v>1.84</v>
      </c>
      <c r="I75" s="25">
        <v>17</v>
      </c>
      <c r="J75" s="64">
        <f>H75*I75</f>
        <v>31.28</v>
      </c>
      <c r="K75" s="25">
        <v>0.1</v>
      </c>
      <c r="L75" s="75">
        <f>J75+K75</f>
        <v>31.380000000000003</v>
      </c>
      <c r="M75" s="55"/>
      <c r="N75" s="64">
        <f>SUM(N73:N74)</f>
        <v>80.22</v>
      </c>
      <c r="O75" s="175"/>
      <c r="P75" s="26"/>
      <c r="Q75" s="100"/>
      <c r="S75" s="168"/>
      <c r="T75" s="163">
        <v>5.17</v>
      </c>
      <c r="U75" s="3">
        <v>43</v>
      </c>
      <c r="V75" s="200">
        <f>T75*U75</f>
        <v>222.31</v>
      </c>
    </row>
    <row r="76" spans="1:23" ht="30" customHeight="1" x14ac:dyDescent="0.25">
      <c r="A76" s="33">
        <v>52</v>
      </c>
      <c r="B76" s="60" t="s">
        <v>224</v>
      </c>
      <c r="C76" s="33" t="s">
        <v>19</v>
      </c>
      <c r="D76" s="32">
        <v>34</v>
      </c>
      <c r="E76" s="1"/>
      <c r="F76" s="119" t="s">
        <v>71</v>
      </c>
      <c r="G76" s="158"/>
      <c r="H76" s="25">
        <v>1.45</v>
      </c>
      <c r="I76" s="25">
        <v>4</v>
      </c>
      <c r="J76" s="64">
        <f>H76*I76</f>
        <v>5.8</v>
      </c>
      <c r="K76" s="25">
        <v>0.1</v>
      </c>
      <c r="L76" s="75">
        <f>J76+K76</f>
        <v>5.8999999999999995</v>
      </c>
      <c r="M76" s="36">
        <v>80.22</v>
      </c>
      <c r="N76" s="37">
        <v>0.3</v>
      </c>
      <c r="O76" s="176">
        <f>M76*N76</f>
        <v>24.065999999999999</v>
      </c>
      <c r="P76" s="117" t="s">
        <v>165</v>
      </c>
      <c r="Q76" s="100"/>
      <c r="S76" s="168"/>
      <c r="T76" s="163"/>
    </row>
    <row r="77" spans="1:23" ht="18.75" customHeight="1" x14ac:dyDescent="0.25">
      <c r="A77" s="33"/>
      <c r="B77" s="31" t="s">
        <v>10</v>
      </c>
      <c r="C77" s="33"/>
      <c r="D77" s="32"/>
      <c r="E77" s="1"/>
      <c r="F77" s="120" t="s">
        <v>118</v>
      </c>
      <c r="G77" s="102" t="s">
        <v>159</v>
      </c>
      <c r="H77" s="102"/>
      <c r="I77" s="172"/>
      <c r="J77" s="45">
        <f>SUM(J73:J76)</f>
        <v>77.02</v>
      </c>
      <c r="K77" s="37"/>
      <c r="L77" s="46">
        <f>SUM(L73:L76)</f>
        <v>77.420000000000016</v>
      </c>
      <c r="M77" s="117" t="s">
        <v>159</v>
      </c>
      <c r="N77" s="25"/>
      <c r="O77" s="171"/>
      <c r="P77" s="26"/>
      <c r="Q77" s="100"/>
      <c r="S77" s="168"/>
      <c r="T77" s="163"/>
    </row>
    <row r="78" spans="1:23" ht="21" customHeight="1" x14ac:dyDescent="0.25">
      <c r="A78" s="33">
        <v>53</v>
      </c>
      <c r="B78" s="67" t="s">
        <v>92</v>
      </c>
      <c r="C78" s="33" t="s">
        <v>7</v>
      </c>
      <c r="D78" s="32">
        <v>7</v>
      </c>
      <c r="E78" s="1"/>
      <c r="F78" s="151" t="s">
        <v>137</v>
      </c>
      <c r="G78" s="81">
        <v>37.5</v>
      </c>
      <c r="H78" s="81">
        <v>0.4</v>
      </c>
      <c r="I78" s="81">
        <v>0.4</v>
      </c>
      <c r="J78" s="81">
        <v>2.75</v>
      </c>
      <c r="K78" s="177">
        <f>G78-H78-I78-J78</f>
        <v>33.950000000000003</v>
      </c>
      <c r="L78" s="91"/>
      <c r="M78" s="90"/>
      <c r="N78" s="90"/>
      <c r="O78" s="3"/>
      <c r="P78" s="3"/>
      <c r="Q78" s="3"/>
      <c r="R78" s="3"/>
      <c r="S78" s="3"/>
      <c r="T78" s="3"/>
    </row>
    <row r="79" spans="1:23" ht="21" customHeight="1" x14ac:dyDescent="0.25">
      <c r="A79" s="33">
        <v>54</v>
      </c>
      <c r="B79" s="34" t="s">
        <v>11</v>
      </c>
      <c r="C79" s="33" t="s">
        <v>7</v>
      </c>
      <c r="D79" s="32">
        <v>1.5</v>
      </c>
      <c r="E79" s="1"/>
      <c r="F79" s="23" t="s">
        <v>208</v>
      </c>
      <c r="G79" s="90">
        <v>34</v>
      </c>
      <c r="H79" s="90">
        <v>34</v>
      </c>
      <c r="I79" s="90">
        <v>12</v>
      </c>
      <c r="J79" s="90">
        <v>3.5</v>
      </c>
      <c r="K79" s="178">
        <f>SUM(G79:J79)</f>
        <v>83.5</v>
      </c>
      <c r="L79" s="91"/>
      <c r="M79" s="90"/>
      <c r="N79" s="90"/>
      <c r="O79" s="3"/>
      <c r="P79" s="3"/>
      <c r="Q79" s="3"/>
      <c r="R79" s="3"/>
      <c r="S79" s="3"/>
      <c r="T79" s="3"/>
    </row>
    <row r="80" spans="1:23" ht="28.5" customHeight="1" x14ac:dyDescent="0.25">
      <c r="E80" s="1"/>
      <c r="F80" s="35"/>
      <c r="G80" s="96">
        <v>83.5</v>
      </c>
      <c r="H80" s="96">
        <v>2</v>
      </c>
      <c r="I80" s="96">
        <f>G80*H80</f>
        <v>167</v>
      </c>
      <c r="J80" s="179">
        <v>3</v>
      </c>
      <c r="K80" s="97">
        <f>I80+J80</f>
        <v>170</v>
      </c>
      <c r="L80" s="142" t="s">
        <v>209</v>
      </c>
      <c r="M80" s="90"/>
      <c r="N80" s="90"/>
    </row>
    <row r="81" spans="2:20" ht="27" customHeight="1" x14ac:dyDescent="0.25">
      <c r="B81" s="94" t="s">
        <v>58</v>
      </c>
      <c r="E81" s="1"/>
      <c r="F81" s="72" t="s">
        <v>167</v>
      </c>
      <c r="G81" s="81">
        <v>43</v>
      </c>
      <c r="H81" s="81"/>
      <c r="I81" s="81"/>
      <c r="J81" s="81"/>
      <c r="K81" s="173">
        <v>43</v>
      </c>
    </row>
    <row r="82" spans="2:20" ht="18.75" customHeight="1" x14ac:dyDescent="0.25">
      <c r="E82" s="1"/>
      <c r="F82" s="23" t="s">
        <v>168</v>
      </c>
      <c r="G82" s="90">
        <v>43</v>
      </c>
      <c r="H82" s="90">
        <v>2</v>
      </c>
      <c r="I82" s="90"/>
      <c r="J82" s="90"/>
      <c r="K82" s="178">
        <f>G82*H82</f>
        <v>86</v>
      </c>
    </row>
    <row r="83" spans="2:20" ht="25.5" customHeight="1" x14ac:dyDescent="0.25">
      <c r="B83" s="94" t="s">
        <v>59</v>
      </c>
      <c r="E83" s="1"/>
      <c r="F83" s="23" t="s">
        <v>210</v>
      </c>
      <c r="G83" s="90">
        <v>43</v>
      </c>
      <c r="H83" s="90">
        <v>2</v>
      </c>
      <c r="I83" s="90"/>
      <c r="J83" s="90"/>
      <c r="K83" s="178">
        <f>G83*H83</f>
        <v>86</v>
      </c>
      <c r="O83" s="133"/>
      <c r="P83" s="99"/>
      <c r="Q83" s="100"/>
      <c r="S83" s="168"/>
      <c r="T83" s="163"/>
    </row>
    <row r="84" spans="2:20" ht="18" customHeight="1" x14ac:dyDescent="0.25">
      <c r="B84" s="94"/>
      <c r="E84" s="1"/>
      <c r="F84" s="23" t="s">
        <v>211</v>
      </c>
      <c r="G84" s="90">
        <v>43</v>
      </c>
      <c r="H84" s="90">
        <v>2</v>
      </c>
      <c r="I84" s="90"/>
      <c r="J84" s="90"/>
      <c r="K84" s="178">
        <f>G84*H84</f>
        <v>86</v>
      </c>
      <c r="O84" s="133"/>
      <c r="P84" s="99"/>
      <c r="Q84" s="100"/>
      <c r="S84" s="168"/>
      <c r="T84" s="163"/>
    </row>
    <row r="85" spans="2:20" ht="20.25" customHeight="1" x14ac:dyDescent="0.25">
      <c r="B85" s="94" t="s">
        <v>9</v>
      </c>
      <c r="E85" s="1"/>
      <c r="F85" s="23" t="s">
        <v>169</v>
      </c>
      <c r="G85" s="90">
        <v>43</v>
      </c>
      <c r="H85" s="90">
        <v>2</v>
      </c>
      <c r="I85" s="90"/>
      <c r="J85" s="90"/>
      <c r="K85" s="178">
        <f>G85*H85</f>
        <v>86</v>
      </c>
      <c r="O85" s="133"/>
      <c r="P85" s="99"/>
      <c r="Q85" s="100"/>
      <c r="S85" s="168"/>
      <c r="T85" s="163"/>
    </row>
    <row r="86" spans="2:20" ht="27.75" customHeight="1" x14ac:dyDescent="0.25">
      <c r="B86" s="94" t="s">
        <v>60</v>
      </c>
      <c r="E86" s="1"/>
      <c r="F86" s="23" t="s">
        <v>212</v>
      </c>
      <c r="G86" s="90">
        <v>170</v>
      </c>
      <c r="H86" s="90">
        <v>4</v>
      </c>
      <c r="I86" s="90"/>
      <c r="J86" s="129">
        <f>G86/H86</f>
        <v>42.5</v>
      </c>
      <c r="K86" s="178">
        <v>44</v>
      </c>
      <c r="O86" s="133"/>
      <c r="P86" s="99"/>
      <c r="Q86" s="100"/>
      <c r="S86" s="168"/>
      <c r="T86" s="163"/>
    </row>
    <row r="87" spans="2:20" ht="22.5" customHeight="1" x14ac:dyDescent="0.25">
      <c r="E87" s="1"/>
      <c r="F87" s="23" t="s">
        <v>213</v>
      </c>
      <c r="G87" s="90">
        <v>4</v>
      </c>
      <c r="H87" s="90">
        <v>4</v>
      </c>
      <c r="I87" s="90">
        <v>4</v>
      </c>
      <c r="J87" s="90">
        <v>2</v>
      </c>
      <c r="K87" s="178">
        <f>SUM(G87:J87)</f>
        <v>14</v>
      </c>
    </row>
    <row r="88" spans="2:20" ht="22.5" customHeight="1" x14ac:dyDescent="0.25">
      <c r="E88" s="1"/>
      <c r="F88" s="35" t="s">
        <v>225</v>
      </c>
      <c r="G88" s="96">
        <v>2</v>
      </c>
      <c r="H88" s="96">
        <v>2</v>
      </c>
      <c r="I88" s="96"/>
      <c r="J88" s="96"/>
      <c r="K88" s="180">
        <f>SUM(G88:J88)</f>
        <v>4</v>
      </c>
    </row>
    <row r="89" spans="2:20" ht="28.5" customHeight="1" x14ac:dyDescent="0.25">
      <c r="E89" s="1"/>
    </row>
    <row r="90" spans="2:20" ht="27.75" customHeight="1" x14ac:dyDescent="0.25">
      <c r="E90" s="1"/>
    </row>
    <row r="91" spans="2:20" ht="20.25" customHeight="1" x14ac:dyDescent="0.25">
      <c r="E91" s="1"/>
    </row>
    <row r="92" spans="2:20" ht="29.25" customHeight="1" x14ac:dyDescent="0.25">
      <c r="E92" s="1"/>
    </row>
    <row r="93" spans="2:20" ht="28.5" customHeight="1" x14ac:dyDescent="0.25">
      <c r="E93" s="1"/>
    </row>
    <row r="94" spans="2:20" ht="27.75" customHeight="1" x14ac:dyDescent="0.25">
      <c r="E94" s="1"/>
    </row>
    <row r="95" spans="2:20" ht="19.5" customHeight="1" x14ac:dyDescent="0.25">
      <c r="E95" s="1"/>
    </row>
    <row r="96" spans="2:20" ht="19.5" customHeight="1" x14ac:dyDescent="0.25">
      <c r="E96" s="1"/>
    </row>
    <row r="97" spans="5:18" ht="18.75" customHeight="1" x14ac:dyDescent="0.25">
      <c r="E97" s="1"/>
    </row>
    <row r="98" spans="5:18" ht="30.75" customHeight="1" x14ac:dyDescent="0.25">
      <c r="E98" s="1"/>
    </row>
    <row r="99" spans="5:18" ht="27.75" customHeight="1" x14ac:dyDescent="0.25"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5:18" ht="29.25" customHeight="1" x14ac:dyDescent="0.25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5:18" ht="21" customHeight="1" x14ac:dyDescent="0.25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5:18" ht="19.5" customHeight="1" x14ac:dyDescent="0.25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5:18" ht="29.25" customHeight="1" x14ac:dyDescent="0.25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5:18" ht="18.75" customHeight="1" x14ac:dyDescent="0.25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5:18" ht="29.25" customHeight="1" x14ac:dyDescent="0.25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5:18" ht="29.25" customHeight="1" x14ac:dyDescent="0.25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5:18" ht="29.25" customHeight="1" x14ac:dyDescent="0.25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5:18" ht="28.5" customHeight="1" x14ac:dyDescent="0.25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5:18" ht="28.5" customHeight="1" x14ac:dyDescent="0.25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R109" s="169"/>
    </row>
    <row r="110" spans="5:18" ht="28.5" customHeight="1" x14ac:dyDescent="0.25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R110" s="100"/>
    </row>
    <row r="111" spans="5:18" ht="21" customHeight="1" x14ac:dyDescent="0.25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5:18" ht="18" customHeight="1" x14ac:dyDescent="0.25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6:16" ht="30" customHeight="1" x14ac:dyDescent="0.25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6:16" ht="30.75" customHeight="1" x14ac:dyDescent="0.25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6:16" ht="41.25" customHeight="1" x14ac:dyDescent="0.25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6:16" ht="18" customHeight="1" x14ac:dyDescent="0.25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6:16" ht="17.25" customHeight="1" x14ac:dyDescent="0.25"/>
    <row r="118" spans="6:16" ht="18" customHeight="1" x14ac:dyDescent="0.25"/>
    <row r="119" spans="6:16" ht="15.75" customHeight="1" x14ac:dyDescent="0.25"/>
    <row r="120" spans="6:16" ht="15.75" customHeight="1" x14ac:dyDescent="0.25"/>
    <row r="121" spans="6:16" ht="15.75" customHeight="1" x14ac:dyDescent="0.25"/>
    <row r="122" spans="6:16" ht="15.75" customHeight="1" x14ac:dyDescent="0.25"/>
    <row r="123" spans="6:16" ht="18" customHeight="1" x14ac:dyDescent="0.25"/>
    <row r="124" spans="6:16" ht="18" customHeight="1" x14ac:dyDescent="0.25"/>
    <row r="125" spans="6:16" ht="18.75" customHeight="1" x14ac:dyDescent="0.25"/>
    <row r="126" spans="6:16" ht="18.75" customHeight="1" x14ac:dyDescent="0.25"/>
    <row r="127" spans="6:16" ht="18.75" customHeight="1" x14ac:dyDescent="0.25"/>
    <row r="128" spans="6:16" ht="18.75" customHeight="1" x14ac:dyDescent="0.25"/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355C-8898-4011-B0C4-49113FB35CC1}">
  <dimension ref="A1:D75"/>
  <sheetViews>
    <sheetView tabSelected="1" topLeftCell="A49" workbookViewId="0">
      <selection activeCell="I62" sqref="I62"/>
    </sheetView>
  </sheetViews>
  <sheetFormatPr defaultRowHeight="12.75" x14ac:dyDescent="0.2"/>
  <cols>
    <col min="1" max="1" width="4.28515625" style="204" customWidth="1"/>
    <col min="2" max="2" width="62.42578125" style="204" customWidth="1"/>
    <col min="3" max="3" width="6.5703125" style="204" customWidth="1"/>
    <col min="4" max="4" width="8.140625" style="205" customWidth="1"/>
    <col min="5" max="16384" width="9.140625" style="204"/>
  </cols>
  <sheetData>
    <row r="1" spans="1:4" x14ac:dyDescent="0.2">
      <c r="A1" s="1"/>
      <c r="B1" s="2"/>
      <c r="C1" s="1"/>
      <c r="D1" s="4" t="s">
        <v>0</v>
      </c>
    </row>
    <row r="2" spans="1:4" x14ac:dyDescent="0.2">
      <c r="A2" s="1"/>
      <c r="B2" s="2"/>
      <c r="C2" s="1"/>
      <c r="D2" s="4"/>
    </row>
    <row r="3" spans="1:4" x14ac:dyDescent="0.2">
      <c r="A3" s="1"/>
      <c r="B3" s="2"/>
      <c r="C3" s="1"/>
      <c r="D3" s="4" t="s">
        <v>150</v>
      </c>
    </row>
    <row r="4" spans="1:4" x14ac:dyDescent="0.2">
      <c r="A4" s="1"/>
      <c r="B4" s="2"/>
      <c r="C4" s="1"/>
      <c r="D4" s="4"/>
    </row>
    <row r="5" spans="1:4" x14ac:dyDescent="0.2">
      <c r="A5" s="1"/>
      <c r="B5" s="2"/>
      <c r="C5" s="1"/>
      <c r="D5" s="4" t="s">
        <v>149</v>
      </c>
    </row>
    <row r="6" spans="1:4" x14ac:dyDescent="0.2">
      <c r="A6" s="1"/>
      <c r="B6" s="2"/>
      <c r="C6" s="1"/>
      <c r="D6" s="106"/>
    </row>
    <row r="7" spans="1:4" x14ac:dyDescent="0.2">
      <c r="A7" s="1"/>
      <c r="B7" s="2"/>
      <c r="C7" s="1"/>
      <c r="D7" s="4" t="s">
        <v>57</v>
      </c>
    </row>
    <row r="8" spans="1:4" x14ac:dyDescent="0.2">
      <c r="A8" s="1"/>
      <c r="B8" s="2"/>
      <c r="C8" s="1"/>
      <c r="D8" s="9"/>
    </row>
    <row r="9" spans="1:4" ht="18" customHeight="1" x14ac:dyDescent="0.2">
      <c r="A9" s="1"/>
      <c r="B9" s="2"/>
      <c r="C9" s="1"/>
      <c r="D9" s="9"/>
    </row>
    <row r="10" spans="1:4" ht="18" customHeight="1" x14ac:dyDescent="0.2">
      <c r="A10" s="216" t="s">
        <v>255</v>
      </c>
      <c r="B10" s="216"/>
      <c r="C10" s="216"/>
      <c r="D10" s="216"/>
    </row>
    <row r="11" spans="1:4" x14ac:dyDescent="0.2">
      <c r="B11" s="216" t="s">
        <v>251</v>
      </c>
      <c r="C11" s="216"/>
      <c r="D11" s="216"/>
    </row>
    <row r="12" spans="1:4" x14ac:dyDescent="0.2">
      <c r="A12" s="1"/>
      <c r="B12" s="10"/>
      <c r="C12" s="1"/>
      <c r="D12" s="8"/>
    </row>
    <row r="13" spans="1:4" ht="25.5" x14ac:dyDescent="0.2">
      <c r="A13" s="29" t="s">
        <v>2</v>
      </c>
      <c r="B13" s="29" t="s">
        <v>3</v>
      </c>
      <c r="C13" s="29" t="s">
        <v>4</v>
      </c>
      <c r="D13" s="30" t="s">
        <v>5</v>
      </c>
    </row>
    <row r="14" spans="1:4" ht="21" customHeight="1" x14ac:dyDescent="0.2">
      <c r="A14" s="114"/>
      <c r="B14" s="206" t="s">
        <v>231</v>
      </c>
      <c r="C14" s="114"/>
      <c r="D14" s="137"/>
    </row>
    <row r="15" spans="1:4" ht="29.25" customHeight="1" x14ac:dyDescent="0.2">
      <c r="A15" s="114"/>
      <c r="B15" s="114" t="s">
        <v>232</v>
      </c>
      <c r="C15" s="114"/>
      <c r="D15" s="137"/>
    </row>
    <row r="16" spans="1:4" ht="21" customHeight="1" x14ac:dyDescent="0.2">
      <c r="A16" s="114"/>
      <c r="B16" s="207" t="s">
        <v>233</v>
      </c>
      <c r="C16" s="114"/>
      <c r="D16" s="137"/>
    </row>
    <row r="17" spans="1:4" ht="20.25" customHeight="1" x14ac:dyDescent="0.2">
      <c r="A17" s="116">
        <v>1</v>
      </c>
      <c r="B17" s="115" t="s">
        <v>234</v>
      </c>
      <c r="C17" s="116" t="s">
        <v>6</v>
      </c>
      <c r="D17" s="32">
        <v>100</v>
      </c>
    </row>
    <row r="18" spans="1:4" ht="29.25" customHeight="1" x14ac:dyDescent="0.2">
      <c r="A18" s="116">
        <v>2</v>
      </c>
      <c r="B18" s="115" t="s">
        <v>260</v>
      </c>
      <c r="C18" s="116" t="s">
        <v>6</v>
      </c>
      <c r="D18" s="32">
        <v>337.5</v>
      </c>
    </row>
    <row r="19" spans="1:4" ht="18.75" customHeight="1" x14ac:dyDescent="0.2">
      <c r="A19" s="116">
        <v>3</v>
      </c>
      <c r="B19" s="34" t="s">
        <v>261</v>
      </c>
      <c r="C19" s="33" t="s">
        <v>6</v>
      </c>
      <c r="D19" s="32">
        <v>337.5</v>
      </c>
    </row>
    <row r="20" spans="1:4" ht="29.25" customHeight="1" x14ac:dyDescent="0.2">
      <c r="A20" s="116">
        <v>4</v>
      </c>
      <c r="B20" s="34" t="s">
        <v>245</v>
      </c>
      <c r="C20" s="33" t="s">
        <v>6</v>
      </c>
      <c r="D20" s="32">
        <v>337.5</v>
      </c>
    </row>
    <row r="21" spans="1:4" ht="28.5" customHeight="1" x14ac:dyDescent="0.2">
      <c r="A21" s="116">
        <v>5</v>
      </c>
      <c r="B21" s="34" t="s">
        <v>235</v>
      </c>
      <c r="C21" s="33" t="s">
        <v>236</v>
      </c>
      <c r="D21" s="32">
        <v>2.5</v>
      </c>
    </row>
    <row r="22" spans="1:4" ht="18.75" customHeight="1" x14ac:dyDescent="0.2">
      <c r="A22" s="116">
        <v>6</v>
      </c>
      <c r="B22" s="34" t="s">
        <v>237</v>
      </c>
      <c r="C22" s="33" t="s">
        <v>6</v>
      </c>
      <c r="D22" s="32">
        <v>10.24</v>
      </c>
    </row>
    <row r="23" spans="1:4" ht="28.5" customHeight="1" x14ac:dyDescent="0.2">
      <c r="A23" s="116">
        <v>7</v>
      </c>
      <c r="B23" s="34" t="s">
        <v>238</v>
      </c>
      <c r="C23" s="33" t="s">
        <v>6</v>
      </c>
      <c r="D23" s="32">
        <v>337.5</v>
      </c>
    </row>
    <row r="24" spans="1:4" ht="26.25" customHeight="1" x14ac:dyDescent="0.2">
      <c r="A24" s="116">
        <v>8</v>
      </c>
      <c r="B24" s="34" t="s">
        <v>239</v>
      </c>
      <c r="C24" s="33" t="s">
        <v>8</v>
      </c>
      <c r="D24" s="32">
        <v>25</v>
      </c>
    </row>
    <row r="25" spans="1:4" ht="18" customHeight="1" x14ac:dyDescent="0.2">
      <c r="A25" s="116">
        <v>9</v>
      </c>
      <c r="B25" s="34" t="s">
        <v>240</v>
      </c>
      <c r="C25" s="33" t="s">
        <v>6</v>
      </c>
      <c r="D25" s="32">
        <v>49.6</v>
      </c>
    </row>
    <row r="26" spans="1:4" ht="18" customHeight="1" x14ac:dyDescent="0.2">
      <c r="A26" s="116"/>
      <c r="B26" s="207" t="s">
        <v>241</v>
      </c>
      <c r="C26" s="33"/>
      <c r="D26" s="32"/>
    </row>
    <row r="27" spans="1:4" ht="33" customHeight="1" x14ac:dyDescent="0.2">
      <c r="A27" s="116">
        <v>10</v>
      </c>
      <c r="B27" s="34" t="s">
        <v>242</v>
      </c>
      <c r="C27" s="33" t="s">
        <v>8</v>
      </c>
      <c r="D27" s="32">
        <v>49.6</v>
      </c>
    </row>
    <row r="28" spans="1:4" ht="38.25" x14ac:dyDescent="0.2">
      <c r="A28" s="116">
        <v>11</v>
      </c>
      <c r="B28" s="34" t="s">
        <v>243</v>
      </c>
      <c r="C28" s="33" t="s">
        <v>8</v>
      </c>
      <c r="D28" s="32">
        <v>24</v>
      </c>
    </row>
    <row r="29" spans="1:4" ht="21.75" customHeight="1" x14ac:dyDescent="0.2">
      <c r="A29" s="116"/>
      <c r="B29" s="34"/>
      <c r="C29" s="33"/>
      <c r="D29" s="32"/>
    </row>
    <row r="30" spans="1:4" ht="30" customHeight="1" x14ac:dyDescent="0.2">
      <c r="A30" s="116"/>
      <c r="B30" s="207" t="s">
        <v>10</v>
      </c>
      <c r="C30" s="33"/>
      <c r="D30" s="32"/>
    </row>
    <row r="31" spans="1:4" ht="17.25" customHeight="1" x14ac:dyDescent="0.2">
      <c r="A31" s="116">
        <v>1</v>
      </c>
      <c r="B31" s="34" t="s">
        <v>244</v>
      </c>
      <c r="C31" s="33" t="s">
        <v>7</v>
      </c>
      <c r="D31" s="32">
        <v>10</v>
      </c>
    </row>
    <row r="32" spans="1:4" ht="18" customHeight="1" x14ac:dyDescent="0.2">
      <c r="A32" s="116">
        <v>2</v>
      </c>
      <c r="B32" s="115" t="s">
        <v>11</v>
      </c>
      <c r="C32" s="33" t="s">
        <v>7</v>
      </c>
      <c r="D32" s="32">
        <v>7</v>
      </c>
    </row>
    <row r="33" spans="1:4" ht="21" customHeight="1" x14ac:dyDescent="0.2">
      <c r="A33" s="196"/>
      <c r="B33" s="197"/>
      <c r="C33" s="196"/>
      <c r="D33" s="26"/>
    </row>
    <row r="34" spans="1:4" ht="14.25" customHeight="1" x14ac:dyDescent="0.2">
      <c r="A34" s="196"/>
      <c r="B34" s="209" t="s">
        <v>246</v>
      </c>
      <c r="C34" s="196"/>
      <c r="D34" s="26"/>
    </row>
    <row r="35" spans="1:4" x14ac:dyDescent="0.2">
      <c r="B35" s="204" t="s">
        <v>262</v>
      </c>
    </row>
    <row r="36" spans="1:4" ht="44.25" customHeight="1" x14ac:dyDescent="0.2">
      <c r="B36" s="217" t="s">
        <v>276</v>
      </c>
      <c r="C36" s="217"/>
      <c r="D36" s="217"/>
    </row>
    <row r="37" spans="1:4" x14ac:dyDescent="0.2">
      <c r="B37" s="208" t="s">
        <v>247</v>
      </c>
    </row>
    <row r="38" spans="1:4" x14ac:dyDescent="0.2">
      <c r="B38" s="208" t="s">
        <v>249</v>
      </c>
    </row>
    <row r="39" spans="1:4" ht="14.25" customHeight="1" x14ac:dyDescent="0.2">
      <c r="B39" s="208" t="s">
        <v>248</v>
      </c>
    </row>
    <row r="40" spans="1:4" x14ac:dyDescent="0.2">
      <c r="B40" s="208" t="s">
        <v>250</v>
      </c>
    </row>
    <row r="41" spans="1:4" ht="24.75" customHeight="1" x14ac:dyDescent="0.2">
      <c r="B41" s="218" t="s">
        <v>277</v>
      </c>
      <c r="C41" s="218"/>
      <c r="D41" s="218"/>
    </row>
    <row r="42" spans="1:4" x14ac:dyDescent="0.2">
      <c r="B42" s="204" t="s">
        <v>278</v>
      </c>
    </row>
    <row r="43" spans="1:4" ht="25.5" customHeight="1" x14ac:dyDescent="0.2">
      <c r="B43" s="215" t="s">
        <v>279</v>
      </c>
      <c r="C43" s="215"/>
      <c r="D43" s="215"/>
    </row>
    <row r="44" spans="1:4" ht="27" customHeight="1" x14ac:dyDescent="0.2">
      <c r="B44" s="215" t="s">
        <v>280</v>
      </c>
      <c r="C44" s="215"/>
      <c r="D44" s="215"/>
    </row>
    <row r="45" spans="1:4" ht="78" customHeight="1" x14ac:dyDescent="0.2">
      <c r="B45" s="215" t="s">
        <v>281</v>
      </c>
      <c r="C45" s="215"/>
      <c r="D45" s="215"/>
    </row>
    <row r="46" spans="1:4" ht="180" customHeight="1" x14ac:dyDescent="0.2">
      <c r="B46" s="215" t="s">
        <v>282</v>
      </c>
      <c r="C46" s="215"/>
      <c r="D46" s="215"/>
    </row>
    <row r="47" spans="1:4" x14ac:dyDescent="0.2">
      <c r="B47" s="204" t="s">
        <v>283</v>
      </c>
    </row>
    <row r="48" spans="1:4" ht="25.5" customHeight="1" x14ac:dyDescent="0.2">
      <c r="B48" s="215" t="s">
        <v>284</v>
      </c>
      <c r="C48" s="215"/>
      <c r="D48" s="215"/>
    </row>
    <row r="49" spans="2:4" x14ac:dyDescent="0.2">
      <c r="B49" s="204" t="s">
        <v>252</v>
      </c>
    </row>
    <row r="50" spans="2:4" x14ac:dyDescent="0.2">
      <c r="B50" s="204" t="s">
        <v>253</v>
      </c>
    </row>
    <row r="51" spans="2:4" x14ac:dyDescent="0.2">
      <c r="B51" s="204" t="s">
        <v>254</v>
      </c>
    </row>
    <row r="52" spans="2:4" x14ac:dyDescent="0.2">
      <c r="B52" s="204" t="s">
        <v>285</v>
      </c>
    </row>
    <row r="53" spans="2:4" ht="25.5" customHeight="1" x14ac:dyDescent="0.2">
      <c r="B53" s="215" t="s">
        <v>286</v>
      </c>
      <c r="C53" s="215"/>
      <c r="D53" s="215"/>
    </row>
    <row r="55" spans="2:4" x14ac:dyDescent="0.2">
      <c r="B55" s="210" t="s">
        <v>256</v>
      </c>
    </row>
    <row r="56" spans="2:4" ht="38.25" customHeight="1" x14ac:dyDescent="0.2">
      <c r="B56" s="215" t="s">
        <v>263</v>
      </c>
      <c r="C56" s="215"/>
      <c r="D56" s="215"/>
    </row>
    <row r="57" spans="2:4" x14ac:dyDescent="0.2">
      <c r="B57" s="213" t="s">
        <v>264</v>
      </c>
      <c r="C57" s="213"/>
      <c r="D57" s="213"/>
    </row>
    <row r="58" spans="2:4" x14ac:dyDescent="0.2">
      <c r="B58" s="204" t="s">
        <v>265</v>
      </c>
      <c r="D58" s="204"/>
    </row>
    <row r="59" spans="2:4" x14ac:dyDescent="0.2">
      <c r="B59" s="204" t="s">
        <v>266</v>
      </c>
      <c r="D59" s="204"/>
    </row>
    <row r="60" spans="2:4" ht="39.75" customHeight="1" x14ac:dyDescent="0.2">
      <c r="B60" s="215" t="s">
        <v>267</v>
      </c>
      <c r="C60" s="215"/>
      <c r="D60" s="215"/>
    </row>
    <row r="61" spans="2:4" ht="27" customHeight="1" x14ac:dyDescent="0.2">
      <c r="B61" s="215" t="s">
        <v>268</v>
      </c>
      <c r="C61" s="215"/>
      <c r="D61" s="215"/>
    </row>
    <row r="62" spans="2:4" ht="38.25" customHeight="1" x14ac:dyDescent="0.2">
      <c r="B62" s="215" t="s">
        <v>269</v>
      </c>
      <c r="C62" s="215"/>
      <c r="D62" s="215"/>
    </row>
    <row r="63" spans="2:4" x14ac:dyDescent="0.2">
      <c r="B63" s="215" t="s">
        <v>270</v>
      </c>
      <c r="C63" s="215"/>
      <c r="D63" s="215"/>
    </row>
    <row r="64" spans="2:4" ht="24.75" customHeight="1" x14ac:dyDescent="0.2">
      <c r="B64" s="215" t="s">
        <v>271</v>
      </c>
      <c r="C64" s="215"/>
      <c r="D64" s="215"/>
    </row>
    <row r="65" spans="2:4" ht="26.25" customHeight="1" x14ac:dyDescent="0.2">
      <c r="B65" s="215" t="s">
        <v>272</v>
      </c>
      <c r="C65" s="215"/>
      <c r="D65" s="215"/>
    </row>
    <row r="66" spans="2:4" ht="27" customHeight="1" x14ac:dyDescent="0.2">
      <c r="B66" s="215" t="s">
        <v>273</v>
      </c>
      <c r="C66" s="215"/>
      <c r="D66" s="215"/>
    </row>
    <row r="67" spans="2:4" ht="27.75" customHeight="1" x14ac:dyDescent="0.2">
      <c r="B67" s="215" t="s">
        <v>274</v>
      </c>
      <c r="C67" s="215"/>
      <c r="D67" s="215"/>
    </row>
    <row r="68" spans="2:4" ht="15.75" customHeight="1" x14ac:dyDescent="0.2">
      <c r="B68" s="204" t="s">
        <v>275</v>
      </c>
      <c r="D68" s="204"/>
    </row>
    <row r="69" spans="2:4" x14ac:dyDescent="0.2">
      <c r="D69" s="204"/>
    </row>
    <row r="71" spans="2:4" ht="12.75" customHeight="1" x14ac:dyDescent="0.2">
      <c r="B71" s="214" t="s">
        <v>257</v>
      </c>
      <c r="C71" s="214"/>
    </row>
    <row r="72" spans="2:4" ht="14.25" x14ac:dyDescent="0.2">
      <c r="B72" s="212"/>
      <c r="C72" s="212"/>
    </row>
    <row r="73" spans="2:4" ht="14.25" x14ac:dyDescent="0.2">
      <c r="B73" s="214" t="s">
        <v>258</v>
      </c>
      <c r="C73" s="214"/>
    </row>
    <row r="74" spans="2:4" ht="14.25" x14ac:dyDescent="0.2">
      <c r="B74" s="211"/>
      <c r="C74" s="211"/>
    </row>
    <row r="75" spans="2:4" ht="14.25" x14ac:dyDescent="0.2">
      <c r="B75" s="214" t="s">
        <v>259</v>
      </c>
      <c r="C75" s="214"/>
    </row>
  </sheetData>
  <mergeCells count="22">
    <mergeCell ref="A10:D10"/>
    <mergeCell ref="B63:D63"/>
    <mergeCell ref="B71:C71"/>
    <mergeCell ref="B73:C73"/>
    <mergeCell ref="B45:D45"/>
    <mergeCell ref="B46:D46"/>
    <mergeCell ref="B48:D48"/>
    <mergeCell ref="B53:D53"/>
    <mergeCell ref="B56:D56"/>
    <mergeCell ref="B36:D36"/>
    <mergeCell ref="B41:D41"/>
    <mergeCell ref="B43:D43"/>
    <mergeCell ref="B44:D44"/>
    <mergeCell ref="B11:D11"/>
    <mergeCell ref="B75:C75"/>
    <mergeCell ref="B60:D60"/>
    <mergeCell ref="B61:D61"/>
    <mergeCell ref="B62:D62"/>
    <mergeCell ref="B64:D64"/>
    <mergeCell ref="B65:D65"/>
    <mergeCell ref="B66:D66"/>
    <mergeCell ref="B67:D6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topLeftCell="A13" workbookViewId="0">
      <selection activeCell="F14" sqref="F14"/>
    </sheetView>
  </sheetViews>
  <sheetFormatPr defaultRowHeight="12.75" x14ac:dyDescent="0.25"/>
  <cols>
    <col min="1" max="1" width="4.85546875" style="144" customWidth="1"/>
    <col min="2" max="2" width="67.85546875" style="144" customWidth="1"/>
    <col min="3" max="3" width="5.85546875" style="144" customWidth="1"/>
    <col min="4" max="4" width="7.5703125" style="3" customWidth="1"/>
    <col min="5" max="5" width="9.140625" style="144"/>
    <col min="6" max="6" width="35.28515625" style="145" customWidth="1"/>
    <col min="7" max="13" width="9.140625" style="145"/>
    <col min="14" max="16384" width="9.140625" style="144"/>
  </cols>
  <sheetData>
    <row r="1" spans="1:13" ht="19.5" customHeight="1" x14ac:dyDescent="0.25">
      <c r="A1" s="1"/>
      <c r="B1" s="2"/>
      <c r="C1" s="3"/>
      <c r="D1" s="4" t="s">
        <v>0</v>
      </c>
    </row>
    <row r="2" spans="1:13" ht="7.5" customHeight="1" x14ac:dyDescent="0.25">
      <c r="A2" s="1"/>
      <c r="B2" s="2"/>
      <c r="C2" s="3"/>
      <c r="D2" s="4"/>
    </row>
    <row r="3" spans="1:13" x14ac:dyDescent="0.25">
      <c r="A3" s="1"/>
      <c r="B3" s="2"/>
      <c r="C3" s="3"/>
      <c r="D3" s="4" t="s">
        <v>150</v>
      </c>
    </row>
    <row r="4" spans="1:13" x14ac:dyDescent="0.25">
      <c r="A4" s="1"/>
      <c r="B4" s="2"/>
      <c r="C4" s="3"/>
      <c r="D4" s="4"/>
    </row>
    <row r="5" spans="1:13" x14ac:dyDescent="0.25">
      <c r="A5" s="1"/>
      <c r="B5" s="2"/>
      <c r="C5" s="3"/>
      <c r="D5" s="4" t="s">
        <v>151</v>
      </c>
    </row>
    <row r="6" spans="1:13" x14ac:dyDescent="0.25">
      <c r="A6" s="1"/>
      <c r="B6" s="2"/>
      <c r="C6" s="3"/>
      <c r="D6" s="106"/>
    </row>
    <row r="7" spans="1:13" x14ac:dyDescent="0.25">
      <c r="A7" s="1"/>
      <c r="B7" s="2"/>
      <c r="C7" s="3"/>
      <c r="D7" s="4" t="s">
        <v>57</v>
      </c>
    </row>
    <row r="8" spans="1:13" x14ac:dyDescent="0.25">
      <c r="A8" s="1"/>
      <c r="B8" s="2"/>
      <c r="C8" s="3"/>
      <c r="D8" s="9"/>
    </row>
    <row r="9" spans="1:13" x14ac:dyDescent="0.25">
      <c r="A9" s="1"/>
      <c r="B9" s="2"/>
      <c r="C9" s="1"/>
      <c r="D9" s="9"/>
    </row>
    <row r="10" spans="1:13" ht="18" customHeight="1" x14ac:dyDescent="0.25">
      <c r="A10" s="1"/>
      <c r="B10" s="10" t="s">
        <v>1</v>
      </c>
      <c r="C10" s="1"/>
      <c r="D10" s="8"/>
    </row>
    <row r="11" spans="1:13" x14ac:dyDescent="0.25">
      <c r="A11" s="1"/>
      <c r="B11" s="108" t="s">
        <v>229</v>
      </c>
      <c r="C11" s="1"/>
      <c r="D11" s="8"/>
    </row>
    <row r="12" spans="1:13" ht="9" customHeight="1" x14ac:dyDescent="0.25">
      <c r="A12" s="1"/>
      <c r="B12" s="22"/>
      <c r="C12" s="1"/>
      <c r="D12" s="8"/>
    </row>
    <row r="13" spans="1:13" s="146" customFormat="1" ht="28.5" customHeight="1" x14ac:dyDescent="0.25">
      <c r="A13" s="29" t="s">
        <v>2</v>
      </c>
      <c r="B13" s="29" t="s">
        <v>3</v>
      </c>
      <c r="C13" s="29" t="s">
        <v>4</v>
      </c>
      <c r="D13" s="30" t="s">
        <v>5</v>
      </c>
      <c r="F13" s="147"/>
      <c r="G13" s="147"/>
      <c r="H13" s="147"/>
      <c r="I13" s="147"/>
      <c r="J13" s="147"/>
      <c r="K13" s="147"/>
      <c r="L13" s="147"/>
      <c r="M13" s="147"/>
    </row>
    <row r="14" spans="1:13" ht="18.75" customHeight="1" x14ac:dyDescent="0.25">
      <c r="A14" s="33"/>
      <c r="B14" s="31" t="s">
        <v>98</v>
      </c>
      <c r="C14" s="33"/>
      <c r="D14" s="32"/>
    </row>
    <row r="15" spans="1:13" ht="27.75" customHeight="1" x14ac:dyDescent="0.25">
      <c r="A15" s="33">
        <v>1</v>
      </c>
      <c r="B15" s="34" t="s">
        <v>131</v>
      </c>
      <c r="C15" s="33" t="s">
        <v>8</v>
      </c>
      <c r="D15" s="32">
        <v>103</v>
      </c>
    </row>
    <row r="16" spans="1:13" ht="53.25" customHeight="1" x14ac:dyDescent="0.25">
      <c r="A16" s="33">
        <v>2</v>
      </c>
      <c r="B16" s="34" t="s">
        <v>132</v>
      </c>
      <c r="C16" s="33" t="s">
        <v>8</v>
      </c>
      <c r="D16" s="32">
        <v>75</v>
      </c>
    </row>
    <row r="17" spans="1:6" ht="40.5" customHeight="1" x14ac:dyDescent="0.25">
      <c r="A17" s="33">
        <v>3</v>
      </c>
      <c r="B17" s="34" t="s">
        <v>133</v>
      </c>
      <c r="C17" s="33" t="s">
        <v>8</v>
      </c>
      <c r="D17" s="32">
        <v>28</v>
      </c>
    </row>
    <row r="18" spans="1:6" ht="18" customHeight="1" x14ac:dyDescent="0.25">
      <c r="A18" s="33"/>
      <c r="B18" s="31" t="s">
        <v>104</v>
      </c>
      <c r="C18" s="33"/>
      <c r="D18" s="32"/>
    </row>
    <row r="19" spans="1:6" ht="27.75" customHeight="1" x14ac:dyDescent="0.25">
      <c r="A19" s="33">
        <v>4</v>
      </c>
      <c r="B19" s="34" t="s">
        <v>131</v>
      </c>
      <c r="C19" s="33" t="s">
        <v>8</v>
      </c>
      <c r="D19" s="32">
        <v>123</v>
      </c>
    </row>
    <row r="20" spans="1:6" ht="53.25" customHeight="1" x14ac:dyDescent="0.25">
      <c r="A20" s="33">
        <v>5</v>
      </c>
      <c r="B20" s="34" t="s">
        <v>132</v>
      </c>
      <c r="C20" s="33" t="s">
        <v>8</v>
      </c>
      <c r="D20" s="32">
        <v>97</v>
      </c>
    </row>
    <row r="21" spans="1:6" ht="40.5" customHeight="1" x14ac:dyDescent="0.25">
      <c r="A21" s="33">
        <v>6</v>
      </c>
      <c r="B21" s="34" t="s">
        <v>133</v>
      </c>
      <c r="C21" s="33" t="s">
        <v>8</v>
      </c>
      <c r="D21" s="32">
        <v>26</v>
      </c>
      <c r="F21" s="144"/>
    </row>
    <row r="22" spans="1:6" ht="16.5" customHeight="1" x14ac:dyDescent="0.25">
      <c r="A22" s="33"/>
      <c r="B22" s="31" t="s">
        <v>171</v>
      </c>
      <c r="C22" s="33"/>
      <c r="D22" s="32"/>
      <c r="F22" s="144"/>
    </row>
    <row r="23" spans="1:6" ht="27.75" customHeight="1" x14ac:dyDescent="0.25">
      <c r="A23" s="33">
        <v>7</v>
      </c>
      <c r="B23" s="34" t="s">
        <v>178</v>
      </c>
      <c r="C23" s="33" t="s">
        <v>19</v>
      </c>
      <c r="D23" s="32">
        <v>1</v>
      </c>
      <c r="F23" s="144"/>
    </row>
    <row r="24" spans="1:6" ht="27" customHeight="1" x14ac:dyDescent="0.25">
      <c r="A24" s="33">
        <v>8</v>
      </c>
      <c r="B24" s="34" t="s">
        <v>179</v>
      </c>
      <c r="C24" s="33" t="s">
        <v>19</v>
      </c>
      <c r="D24" s="32">
        <v>1</v>
      </c>
      <c r="F24" s="144"/>
    </row>
    <row r="25" spans="1:6" ht="28.5" customHeight="1" x14ac:dyDescent="0.25">
      <c r="A25" s="33">
        <v>9</v>
      </c>
      <c r="B25" s="34" t="s">
        <v>180</v>
      </c>
      <c r="C25" s="33" t="s">
        <v>19</v>
      </c>
      <c r="D25" s="32">
        <v>1</v>
      </c>
      <c r="F25" s="144"/>
    </row>
    <row r="26" spans="1:6" ht="28.5" customHeight="1" x14ac:dyDescent="0.25">
      <c r="A26" s="33">
        <v>10</v>
      </c>
      <c r="B26" s="34" t="s">
        <v>226</v>
      </c>
      <c r="C26" s="33" t="s">
        <v>19</v>
      </c>
      <c r="D26" s="32">
        <v>1</v>
      </c>
      <c r="F26" s="144"/>
    </row>
    <row r="27" spans="1:6" ht="27.75" customHeight="1" x14ac:dyDescent="0.25">
      <c r="A27" s="33">
        <v>11</v>
      </c>
      <c r="B27" s="34" t="s">
        <v>170</v>
      </c>
      <c r="C27" s="33" t="s">
        <v>19</v>
      </c>
      <c r="D27" s="32">
        <v>1</v>
      </c>
      <c r="F27" s="144"/>
    </row>
    <row r="28" spans="1:6" ht="29.25" customHeight="1" x14ac:dyDescent="0.25">
      <c r="A28" s="33">
        <v>12</v>
      </c>
      <c r="B28" s="34" t="s">
        <v>181</v>
      </c>
      <c r="C28" s="33" t="s">
        <v>19</v>
      </c>
      <c r="D28" s="32">
        <v>1</v>
      </c>
    </row>
    <row r="29" spans="1:6" ht="15" customHeight="1" x14ac:dyDescent="0.25"/>
    <row r="30" spans="1:6" ht="15" customHeight="1" x14ac:dyDescent="0.25">
      <c r="B30" s="94" t="s">
        <v>58</v>
      </c>
    </row>
    <row r="31" spans="1:6" ht="11.25" customHeight="1" x14ac:dyDescent="0.25">
      <c r="B31" s="2"/>
    </row>
    <row r="32" spans="1:6" ht="15" customHeight="1" x14ac:dyDescent="0.25">
      <c r="B32" s="94" t="s">
        <v>59</v>
      </c>
    </row>
    <row r="33" spans="2:2" ht="15" customHeight="1" x14ac:dyDescent="0.25">
      <c r="B33" s="94"/>
    </row>
    <row r="34" spans="2:2" ht="16.5" customHeight="1" x14ac:dyDescent="0.25">
      <c r="B34" s="94" t="s">
        <v>214</v>
      </c>
    </row>
    <row r="35" spans="2:2" ht="16.5" customHeight="1" x14ac:dyDescent="0.25">
      <c r="B35" s="94" t="s">
        <v>60</v>
      </c>
    </row>
    <row r="36" spans="2:2" ht="29.25" customHeight="1" x14ac:dyDescent="0.25"/>
    <row r="37" spans="2:2" ht="28.5" customHeight="1" x14ac:dyDescent="0.25"/>
    <row r="38" spans="2:2" ht="16.5" customHeight="1" x14ac:dyDescent="0.25"/>
    <row r="39" spans="2:2" ht="27.75" customHeight="1" x14ac:dyDescent="0.25"/>
    <row r="40" spans="2:2" ht="27.75" customHeight="1" x14ac:dyDescent="0.25"/>
    <row r="41" spans="2:2" ht="27.75" customHeight="1" x14ac:dyDescent="0.25"/>
    <row r="42" spans="2:2" ht="30" customHeight="1" x14ac:dyDescent="0.25"/>
    <row r="43" spans="2:2" ht="27.75" customHeight="1" x14ac:dyDescent="0.25"/>
    <row r="44" spans="2:2" ht="18" customHeight="1" x14ac:dyDescent="0.25"/>
    <row r="45" spans="2:2" ht="18.75" customHeight="1" x14ac:dyDescent="0.25"/>
    <row r="46" spans="2:2" ht="28.5" customHeight="1" x14ac:dyDescent="0.25"/>
    <row r="47" spans="2:2" ht="16.5" customHeight="1" x14ac:dyDescent="0.25"/>
    <row r="48" spans="2:2" ht="19.5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Адм.зд. Узень</vt:lpstr>
      <vt:lpstr>Отопление Адм.зд. и ЗВН</vt:lpstr>
      <vt:lpstr>Водосток ЗВН-1,2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2021-09-02T12:07:42Z</dcterms:modified>
</cp:coreProperties>
</file>